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ost\ааa\Постановления\2018\год\решение\"/>
    </mc:Choice>
  </mc:AlternateContent>
  <bookViews>
    <workbookView xWindow="360" yWindow="276" windowWidth="14940" windowHeight="9156" activeTab="3"/>
  </bookViews>
  <sheets>
    <sheet name="доходы" sheetId="9" r:id="rId1"/>
    <sheet name="функционал" sheetId="2" r:id="rId2"/>
    <sheet name="ведомств" sheetId="3" r:id="rId3"/>
    <sheet name="программы" sheetId="4" r:id="rId4"/>
    <sheet name="заимств" sheetId="5" r:id="rId5"/>
    <sheet name="дефицит" sheetId="6" r:id="rId6"/>
    <sheet name="рез фонд" sheetId="7" r:id="rId7"/>
    <sheet name="дор фонд" sheetId="8" r:id="rId8"/>
  </sheets>
  <definedNames>
    <definedName name="_xlnm.Print_Area" localSheetId="5">дефицит!$A$1:$I$27</definedName>
    <definedName name="_xlnm.Print_Area" localSheetId="4">заимств!$A$1:$E$27</definedName>
  </definedNames>
  <calcPr calcId="162913"/>
</workbook>
</file>

<file path=xl/calcChain.xml><?xml version="1.0" encoding="utf-8"?>
<calcChain xmlns="http://schemas.openxmlformats.org/spreadsheetml/2006/main">
  <c r="C143" i="9" l="1"/>
  <c r="E142" i="9" l="1"/>
  <c r="E141" i="9"/>
  <c r="E137" i="9"/>
  <c r="D136" i="9"/>
  <c r="C136" i="9"/>
  <c r="C134" i="9" s="1"/>
  <c r="E135" i="9"/>
  <c r="C133" i="9"/>
  <c r="E133" i="9" s="1"/>
  <c r="E132" i="9"/>
  <c r="C131" i="9"/>
  <c r="E131" i="9" s="1"/>
  <c r="C130" i="9"/>
  <c r="E130" i="9" s="1"/>
  <c r="D129" i="9"/>
  <c r="E128" i="9"/>
  <c r="E127" i="9"/>
  <c r="E126" i="9"/>
  <c r="E125" i="9"/>
  <c r="E124" i="9"/>
  <c r="E123" i="9"/>
  <c r="C122" i="9"/>
  <c r="E122" i="9" s="1"/>
  <c r="E121" i="9"/>
  <c r="E120" i="9"/>
  <c r="C119" i="9"/>
  <c r="E119" i="9" s="1"/>
  <c r="E118" i="9"/>
  <c r="D117" i="9"/>
  <c r="E116" i="9"/>
  <c r="E115" i="9"/>
  <c r="C115" i="9"/>
  <c r="D114" i="9"/>
  <c r="C114" i="9"/>
  <c r="E112" i="9"/>
  <c r="E110" i="9"/>
  <c r="E109" i="9"/>
  <c r="E108" i="9"/>
  <c r="E107" i="9"/>
  <c r="C107" i="9"/>
  <c r="E106" i="9"/>
  <c r="E105" i="9"/>
  <c r="E103" i="9"/>
  <c r="C101" i="9"/>
  <c r="E100" i="9"/>
  <c r="E99" i="9"/>
  <c r="E98" i="9"/>
  <c r="E97" i="9"/>
  <c r="E96" i="9"/>
  <c r="E95" i="9"/>
  <c r="E93" i="9"/>
  <c r="C92" i="9"/>
  <c r="E92" i="9" s="1"/>
  <c r="E91" i="9"/>
  <c r="E90" i="9"/>
  <c r="E89" i="9"/>
  <c r="E88" i="9"/>
  <c r="D87" i="9"/>
  <c r="E86" i="9"/>
  <c r="E85" i="9"/>
  <c r="E84" i="9"/>
  <c r="E83" i="9"/>
  <c r="E82" i="9"/>
  <c r="C81" i="9"/>
  <c r="E81" i="9" s="1"/>
  <c r="C80" i="9"/>
  <c r="E80" i="9" s="1"/>
  <c r="E79" i="9"/>
  <c r="C78" i="9"/>
  <c r="E78" i="9" s="1"/>
  <c r="C77" i="9"/>
  <c r="E77" i="9" s="1"/>
  <c r="D76" i="9"/>
  <c r="D75" i="9" s="1"/>
  <c r="E74" i="9"/>
  <c r="D73" i="9"/>
  <c r="C73" i="9"/>
  <c r="E70" i="9"/>
  <c r="E69" i="9"/>
  <c r="E68" i="9"/>
  <c r="E67" i="9"/>
  <c r="D66" i="9"/>
  <c r="D64" i="9" s="1"/>
  <c r="C66" i="9"/>
  <c r="C64" i="9" s="1"/>
  <c r="E63" i="9"/>
  <c r="E62" i="9"/>
  <c r="E61" i="9"/>
  <c r="E60" i="9"/>
  <c r="E59" i="9"/>
  <c r="D58" i="9"/>
  <c r="C58" i="9"/>
  <c r="E57" i="9"/>
  <c r="D56" i="9"/>
  <c r="C56" i="9"/>
  <c r="E55" i="9"/>
  <c r="E54" i="9"/>
  <c r="D53" i="9"/>
  <c r="E53" i="9" s="1"/>
  <c r="C53" i="9"/>
  <c r="E52" i="9"/>
  <c r="E51" i="9"/>
  <c r="E50" i="9"/>
  <c r="E49" i="9"/>
  <c r="D48" i="9"/>
  <c r="C48" i="9"/>
  <c r="E47" i="9"/>
  <c r="E46" i="9"/>
  <c r="C45" i="9"/>
  <c r="E45" i="9" s="1"/>
  <c r="C44" i="9"/>
  <c r="E44" i="9" s="1"/>
  <c r="D43" i="9"/>
  <c r="E42" i="9"/>
  <c r="E40" i="9"/>
  <c r="D39" i="9"/>
  <c r="C39" i="9"/>
  <c r="E38" i="9"/>
  <c r="D37" i="9"/>
  <c r="C37" i="9"/>
  <c r="E36" i="9"/>
  <c r="E34" i="9"/>
  <c r="E33" i="9"/>
  <c r="E32" i="9"/>
  <c r="E31" i="9"/>
  <c r="D30" i="9"/>
  <c r="C30" i="9"/>
  <c r="E27" i="9"/>
  <c r="E25" i="9"/>
  <c r="D24" i="9"/>
  <c r="C24" i="9"/>
  <c r="E23" i="9"/>
  <c r="E22" i="9"/>
  <c r="D21" i="9"/>
  <c r="C21" i="9"/>
  <c r="E20" i="9"/>
  <c r="E19" i="9"/>
  <c r="E18" i="9"/>
  <c r="E17" i="9"/>
  <c r="D16" i="9"/>
  <c r="C16" i="9"/>
  <c r="E15" i="9"/>
  <c r="D14" i="9"/>
  <c r="C14" i="9"/>
  <c r="E13" i="9"/>
  <c r="E12" i="9"/>
  <c r="E11" i="9"/>
  <c r="E10" i="9"/>
  <c r="D9" i="9"/>
  <c r="E9" i="9" s="1"/>
  <c r="C9" i="9"/>
  <c r="C8" i="9"/>
  <c r="E39" i="9" l="1"/>
  <c r="C28" i="9"/>
  <c r="E37" i="9"/>
  <c r="E64" i="9"/>
  <c r="D28" i="9"/>
  <c r="E16" i="9"/>
  <c r="E30" i="9"/>
  <c r="E14" i="9"/>
  <c r="E24" i="9"/>
  <c r="E58" i="9"/>
  <c r="E21" i="9"/>
  <c r="E56" i="9"/>
  <c r="E66" i="9"/>
  <c r="D41" i="9"/>
  <c r="E114" i="9"/>
  <c r="C117" i="9"/>
  <c r="E117" i="9" s="1"/>
  <c r="E136" i="9"/>
  <c r="D134" i="9"/>
  <c r="E134" i="9" s="1"/>
  <c r="D8" i="9"/>
  <c r="E48" i="9"/>
  <c r="E73" i="9"/>
  <c r="C43" i="9"/>
  <c r="C76" i="9"/>
  <c r="D113" i="9"/>
  <c r="C129" i="9"/>
  <c r="C87" i="9"/>
  <c r="E87" i="9" s="1"/>
  <c r="B16" i="7"/>
  <c r="H16" i="6"/>
  <c r="H15" i="6" s="1"/>
  <c r="I10" i="6"/>
  <c r="I9" i="6" s="1"/>
  <c r="I12" i="6"/>
  <c r="H12" i="6"/>
  <c r="H10" i="6"/>
  <c r="H9" i="6" s="1"/>
  <c r="I19" i="6"/>
  <c r="I18" i="6" s="1"/>
  <c r="H19" i="6"/>
  <c r="H18" i="6" s="1"/>
  <c r="I16" i="6"/>
  <c r="I15" i="6" s="1"/>
  <c r="D20" i="5"/>
  <c r="C20" i="5"/>
  <c r="D13" i="5"/>
  <c r="C13" i="5"/>
  <c r="E28" i="9" l="1"/>
  <c r="E43" i="9"/>
  <c r="C41" i="9"/>
  <c r="E8" i="9"/>
  <c r="D7" i="9"/>
  <c r="E129" i="9"/>
  <c r="C113" i="9"/>
  <c r="E113" i="9" s="1"/>
  <c r="D72" i="9"/>
  <c r="E76" i="9"/>
  <c r="C75" i="9"/>
  <c r="D71" i="9"/>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F652" i="4"/>
  <c r="F651" i="4"/>
  <c r="F650" i="4"/>
  <c r="F649" i="4"/>
  <c r="F648" i="4"/>
  <c r="F647" i="4"/>
  <c r="F646" i="4"/>
  <c r="F645" i="4"/>
  <c r="F644" i="4"/>
  <c r="F643" i="4"/>
  <c r="F642" i="4"/>
  <c r="F641" i="4"/>
  <c r="F640" i="4"/>
  <c r="F639" i="4"/>
  <c r="F638" i="4"/>
  <c r="F637" i="4"/>
  <c r="F636" i="4"/>
  <c r="F635" i="4"/>
  <c r="F634" i="4"/>
  <c r="F633" i="4"/>
  <c r="F632" i="4"/>
  <c r="F631" i="4"/>
  <c r="F630" i="4"/>
  <c r="F629" i="4"/>
  <c r="F628" i="4"/>
  <c r="F627" i="4"/>
  <c r="F626" i="4"/>
  <c r="F625" i="4"/>
  <c r="F624" i="4"/>
  <c r="F623" i="4"/>
  <c r="F622" i="4"/>
  <c r="F621" i="4"/>
  <c r="F620" i="4"/>
  <c r="F619" i="4"/>
  <c r="F618" i="4"/>
  <c r="F617" i="4"/>
  <c r="F616" i="4"/>
  <c r="F615" i="4"/>
  <c r="F614" i="4"/>
  <c r="F613" i="4"/>
  <c r="F612" i="4"/>
  <c r="F611" i="4"/>
  <c r="F610" i="4"/>
  <c r="F609" i="4"/>
  <c r="F608" i="4"/>
  <c r="F607" i="4"/>
  <c r="F606" i="4"/>
  <c r="F605" i="4"/>
  <c r="F604" i="4"/>
  <c r="F603" i="4"/>
  <c r="F602" i="4"/>
  <c r="F601" i="4"/>
  <c r="F600" i="4"/>
  <c r="F599" i="4"/>
  <c r="F598" i="4"/>
  <c r="F597" i="4"/>
  <c r="F596" i="4"/>
  <c r="F595" i="4"/>
  <c r="F594" i="4"/>
  <c r="F593" i="4"/>
  <c r="F592" i="4"/>
  <c r="F591" i="4"/>
  <c r="F590" i="4"/>
  <c r="F589" i="4"/>
  <c r="F588" i="4"/>
  <c r="F587" i="4"/>
  <c r="F586" i="4"/>
  <c r="F585" i="4"/>
  <c r="F584" i="4"/>
  <c r="F583" i="4"/>
  <c r="F582" i="4"/>
  <c r="F581" i="4"/>
  <c r="F580" i="4"/>
  <c r="F579" i="4"/>
  <c r="F578" i="4"/>
  <c r="F577" i="4"/>
  <c r="F576" i="4"/>
  <c r="F575" i="4"/>
  <c r="F574" i="4"/>
  <c r="F573" i="4"/>
  <c r="F572" i="4"/>
  <c r="F571" i="4"/>
  <c r="F570" i="4"/>
  <c r="F569" i="4"/>
  <c r="F568" i="4"/>
  <c r="F567" i="4"/>
  <c r="F566" i="4"/>
  <c r="F565" i="4"/>
  <c r="F564" i="4"/>
  <c r="F563" i="4"/>
  <c r="F562" i="4"/>
  <c r="F561" i="4"/>
  <c r="F560" i="4"/>
  <c r="F559" i="4"/>
  <c r="F558" i="4"/>
  <c r="F557" i="4"/>
  <c r="F556" i="4"/>
  <c r="F555" i="4"/>
  <c r="F554" i="4"/>
  <c r="F553" i="4"/>
  <c r="F552" i="4"/>
  <c r="F551" i="4"/>
  <c r="F550" i="4"/>
  <c r="F549" i="4"/>
  <c r="F548" i="4"/>
  <c r="F547" i="4"/>
  <c r="F546" i="4"/>
  <c r="F545" i="4"/>
  <c r="F544" i="4"/>
  <c r="F543" i="4"/>
  <c r="F542" i="4"/>
  <c r="F541" i="4"/>
  <c r="F540" i="4"/>
  <c r="F539" i="4"/>
  <c r="F538" i="4"/>
  <c r="F537" i="4"/>
  <c r="F536" i="4"/>
  <c r="F535" i="4"/>
  <c r="F534" i="4"/>
  <c r="F533" i="4"/>
  <c r="F532" i="4"/>
  <c r="F531" i="4"/>
  <c r="F530" i="4"/>
  <c r="F529" i="4"/>
  <c r="F528" i="4"/>
  <c r="F527" i="4"/>
  <c r="F526" i="4"/>
  <c r="F525" i="4"/>
  <c r="F524" i="4"/>
  <c r="F523" i="4"/>
  <c r="F522" i="4"/>
  <c r="F521" i="4"/>
  <c r="F520" i="4"/>
  <c r="F519" i="4"/>
  <c r="F518" i="4"/>
  <c r="F517" i="4"/>
  <c r="F516" i="4"/>
  <c r="F515" i="4"/>
  <c r="F514" i="4"/>
  <c r="F513" i="4"/>
  <c r="F512" i="4"/>
  <c r="F511" i="4"/>
  <c r="F510" i="4"/>
  <c r="F509" i="4"/>
  <c r="F508" i="4"/>
  <c r="F507" i="4"/>
  <c r="F506" i="4"/>
  <c r="F505" i="4"/>
  <c r="F504" i="4"/>
  <c r="F503" i="4"/>
  <c r="F502" i="4"/>
  <c r="F501" i="4"/>
  <c r="F500" i="4"/>
  <c r="F499" i="4"/>
  <c r="F498" i="4"/>
  <c r="F497" i="4"/>
  <c r="F496" i="4"/>
  <c r="F495" i="4"/>
  <c r="F494" i="4"/>
  <c r="F493" i="4"/>
  <c r="F492" i="4"/>
  <c r="F491" i="4"/>
  <c r="F490" i="4"/>
  <c r="F489" i="4"/>
  <c r="F488" i="4"/>
  <c r="F487" i="4"/>
  <c r="F486" i="4"/>
  <c r="F485" i="4"/>
  <c r="F484" i="4"/>
  <c r="F483" i="4"/>
  <c r="F482" i="4"/>
  <c r="F481" i="4"/>
  <c r="F480" i="4"/>
  <c r="F479" i="4"/>
  <c r="F478" i="4"/>
  <c r="F477" i="4"/>
  <c r="F476" i="4"/>
  <c r="F475" i="4"/>
  <c r="F474" i="4"/>
  <c r="F473" i="4"/>
  <c r="F472" i="4"/>
  <c r="F471" i="4"/>
  <c r="F470" i="4"/>
  <c r="F469" i="4"/>
  <c r="F468" i="4"/>
  <c r="F467" i="4"/>
  <c r="F466" i="4"/>
  <c r="F465" i="4"/>
  <c r="F464" i="4"/>
  <c r="F463" i="4"/>
  <c r="F462" i="4"/>
  <c r="F461"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4" i="4"/>
  <c r="F433" i="4"/>
  <c r="F432" i="4"/>
  <c r="F431" i="4"/>
  <c r="F430" i="4"/>
  <c r="F429" i="4"/>
  <c r="F428" i="4"/>
  <c r="F427" i="4"/>
  <c r="F426" i="4"/>
  <c r="F425" i="4"/>
  <c r="F424" i="4"/>
  <c r="F423" i="4"/>
  <c r="F422" i="4"/>
  <c r="F421" i="4"/>
  <c r="F420" i="4"/>
  <c r="F419" i="4"/>
  <c r="F418" i="4"/>
  <c r="F417" i="4"/>
  <c r="F416" i="4"/>
  <c r="F415" i="4"/>
  <c r="F414" i="4"/>
  <c r="F413" i="4"/>
  <c r="F412" i="4"/>
  <c r="F411" i="4"/>
  <c r="F410" i="4"/>
  <c r="F409" i="4"/>
  <c r="F408" i="4"/>
  <c r="F407" i="4"/>
  <c r="F406" i="4"/>
  <c r="F405" i="4"/>
  <c r="F404" i="4"/>
  <c r="F403" i="4"/>
  <c r="F402" i="4"/>
  <c r="F401" i="4"/>
  <c r="F400" i="4"/>
  <c r="F399" i="4"/>
  <c r="F398" i="4"/>
  <c r="F397" i="4"/>
  <c r="F396" i="4"/>
  <c r="F395" i="4"/>
  <c r="F394" i="4"/>
  <c r="F393" i="4"/>
  <c r="F392" i="4"/>
  <c r="F391" i="4"/>
  <c r="F390" i="4"/>
  <c r="F389" i="4"/>
  <c r="F388" i="4"/>
  <c r="F387" i="4"/>
  <c r="F386" i="4"/>
  <c r="F385" i="4"/>
  <c r="F384" i="4"/>
  <c r="F383" i="4"/>
  <c r="F382" i="4"/>
  <c r="F381" i="4"/>
  <c r="F380" i="4"/>
  <c r="F379" i="4"/>
  <c r="F378" i="4"/>
  <c r="F377" i="4"/>
  <c r="F376" i="4"/>
  <c r="F375" i="4"/>
  <c r="F374" i="4"/>
  <c r="F373" i="4"/>
  <c r="F372" i="4"/>
  <c r="F371" i="4"/>
  <c r="F370" i="4"/>
  <c r="F369" i="4"/>
  <c r="F368" i="4"/>
  <c r="F367" i="4"/>
  <c r="F366" i="4"/>
  <c r="F365" i="4"/>
  <c r="F364" i="4"/>
  <c r="F363" i="4"/>
  <c r="F362" i="4"/>
  <c r="F361" i="4"/>
  <c r="F360" i="4"/>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D143" i="9" l="1"/>
  <c r="C72" i="9"/>
  <c r="E72" i="9" s="1"/>
  <c r="C71" i="9"/>
  <c r="E71" i="9" s="1"/>
  <c r="E75" i="9"/>
  <c r="E41" i="9"/>
  <c r="C7" i="9"/>
  <c r="E7" i="9" s="1"/>
  <c r="H947" i="3"/>
  <c r="H946" i="3"/>
  <c r="H945" i="3"/>
  <c r="H944" i="3"/>
  <c r="H943" i="3"/>
  <c r="H942" i="3"/>
  <c r="H941" i="3"/>
  <c r="H940" i="3"/>
  <c r="H939" i="3"/>
  <c r="H938" i="3"/>
  <c r="H937" i="3"/>
  <c r="H936" i="3"/>
  <c r="H935" i="3"/>
  <c r="H934" i="3"/>
  <c r="H933" i="3"/>
  <c r="H932" i="3"/>
  <c r="H931" i="3"/>
  <c r="H930" i="3"/>
  <c r="H929" i="3"/>
  <c r="H928" i="3"/>
  <c r="H927" i="3"/>
  <c r="H926" i="3"/>
  <c r="H925" i="3"/>
  <c r="H924" i="3"/>
  <c r="H923" i="3"/>
  <c r="H922" i="3"/>
  <c r="H921" i="3"/>
  <c r="H920" i="3"/>
  <c r="H919" i="3"/>
  <c r="H918" i="3"/>
  <c r="H917" i="3"/>
  <c r="H916" i="3"/>
  <c r="H915" i="3"/>
  <c r="H914" i="3"/>
  <c r="H913" i="3"/>
  <c r="H912" i="3"/>
  <c r="H911" i="3"/>
  <c r="H910" i="3"/>
  <c r="H909" i="3"/>
  <c r="H908" i="3"/>
  <c r="H907" i="3"/>
  <c r="H906" i="3"/>
  <c r="H905" i="3"/>
  <c r="H904" i="3"/>
  <c r="H903" i="3"/>
  <c r="H902" i="3"/>
  <c r="H901" i="3"/>
  <c r="H900" i="3"/>
  <c r="H899" i="3"/>
  <c r="H898" i="3"/>
  <c r="H897" i="3"/>
  <c r="H896" i="3"/>
  <c r="H895" i="3"/>
  <c r="H894" i="3"/>
  <c r="H893" i="3"/>
  <c r="H892" i="3"/>
  <c r="H891" i="3"/>
  <c r="H890" i="3"/>
  <c r="H889" i="3"/>
  <c r="H888" i="3"/>
  <c r="H887" i="3"/>
  <c r="H886" i="3"/>
  <c r="H885" i="3"/>
  <c r="H884" i="3"/>
  <c r="H883" i="3"/>
  <c r="H882" i="3"/>
  <c r="H881" i="3"/>
  <c r="H880" i="3"/>
  <c r="H879" i="3"/>
  <c r="H878" i="3"/>
  <c r="H877" i="3"/>
  <c r="H876" i="3"/>
  <c r="H875" i="3"/>
  <c r="H874" i="3"/>
  <c r="H873" i="3"/>
  <c r="H872" i="3"/>
  <c r="H871" i="3"/>
  <c r="H870" i="3"/>
  <c r="H869" i="3"/>
  <c r="H868" i="3"/>
  <c r="H867" i="3"/>
  <c r="H866" i="3"/>
  <c r="H865" i="3"/>
  <c r="H864" i="3"/>
  <c r="H863" i="3"/>
  <c r="H862" i="3"/>
  <c r="H861" i="3"/>
  <c r="H860" i="3"/>
  <c r="H859" i="3"/>
  <c r="H858" i="3"/>
  <c r="H857" i="3"/>
  <c r="H856" i="3"/>
  <c r="H855" i="3"/>
  <c r="H854" i="3"/>
  <c r="H853" i="3"/>
  <c r="H852" i="3"/>
  <c r="H851" i="3"/>
  <c r="H850" i="3"/>
  <c r="H849" i="3"/>
  <c r="H848" i="3"/>
  <c r="H847" i="3"/>
  <c r="H846" i="3"/>
  <c r="H845" i="3"/>
  <c r="H844" i="3"/>
  <c r="H843" i="3"/>
  <c r="H842" i="3"/>
  <c r="H841" i="3"/>
  <c r="H840" i="3"/>
  <c r="H839" i="3"/>
  <c r="H838" i="3"/>
  <c r="H837" i="3"/>
  <c r="H836" i="3"/>
  <c r="H835" i="3"/>
  <c r="H834" i="3"/>
  <c r="H833" i="3"/>
  <c r="H832" i="3"/>
  <c r="H831" i="3"/>
  <c r="H830" i="3"/>
  <c r="H829" i="3"/>
  <c r="H828" i="3"/>
  <c r="H827" i="3"/>
  <c r="H826" i="3"/>
  <c r="H825" i="3"/>
  <c r="H824" i="3"/>
  <c r="H823" i="3"/>
  <c r="H822" i="3"/>
  <c r="H821" i="3"/>
  <c r="H820" i="3"/>
  <c r="H819" i="3"/>
  <c r="H818" i="3"/>
  <c r="H817" i="3"/>
  <c r="H816" i="3"/>
  <c r="H815" i="3"/>
  <c r="H814" i="3"/>
  <c r="H813" i="3"/>
  <c r="H812" i="3"/>
  <c r="H811" i="3"/>
  <c r="H810" i="3"/>
  <c r="H809" i="3"/>
  <c r="H808" i="3"/>
  <c r="H807" i="3"/>
  <c r="H806" i="3"/>
  <c r="H805" i="3"/>
  <c r="H804" i="3"/>
  <c r="H803" i="3"/>
  <c r="H802" i="3"/>
  <c r="H801" i="3"/>
  <c r="H800" i="3"/>
  <c r="H799" i="3"/>
  <c r="H798" i="3"/>
  <c r="H797" i="3"/>
  <c r="H796" i="3"/>
  <c r="H795" i="3"/>
  <c r="H794" i="3"/>
  <c r="H793" i="3"/>
  <c r="H792" i="3"/>
  <c r="H791" i="3"/>
  <c r="H790" i="3"/>
  <c r="H789" i="3"/>
  <c r="H788" i="3"/>
  <c r="H787" i="3"/>
  <c r="H786" i="3"/>
  <c r="H785" i="3"/>
  <c r="H784" i="3"/>
  <c r="H783" i="3"/>
  <c r="H782" i="3"/>
  <c r="H781" i="3"/>
  <c r="H780" i="3"/>
  <c r="H779" i="3"/>
  <c r="H778" i="3"/>
  <c r="H777" i="3"/>
  <c r="H776" i="3"/>
  <c r="H775" i="3"/>
  <c r="H774" i="3"/>
  <c r="H773" i="3"/>
  <c r="H772" i="3"/>
  <c r="H771" i="3"/>
  <c r="H770" i="3"/>
  <c r="H769" i="3"/>
  <c r="H768" i="3"/>
  <c r="H767" i="3"/>
  <c r="H766" i="3"/>
  <c r="H765" i="3"/>
  <c r="H764" i="3"/>
  <c r="H763" i="3"/>
  <c r="H762" i="3"/>
  <c r="H761" i="3"/>
  <c r="H760" i="3"/>
  <c r="H759" i="3"/>
  <c r="H758" i="3"/>
  <c r="H757" i="3"/>
  <c r="H756" i="3"/>
  <c r="H755" i="3"/>
  <c r="H754" i="3"/>
  <c r="H753" i="3"/>
  <c r="H752" i="3"/>
  <c r="H751" i="3"/>
  <c r="H750" i="3"/>
  <c r="H749" i="3"/>
  <c r="H748" i="3"/>
  <c r="H747" i="3"/>
  <c r="H746" i="3"/>
  <c r="H745" i="3"/>
  <c r="H744" i="3"/>
  <c r="H743" i="3"/>
  <c r="H742" i="3"/>
  <c r="H741" i="3"/>
  <c r="H740" i="3"/>
  <c r="H739" i="3"/>
  <c r="H738" i="3"/>
  <c r="H737" i="3"/>
  <c r="H736" i="3"/>
  <c r="H735" i="3"/>
  <c r="H734" i="3"/>
  <c r="H733" i="3"/>
  <c r="H732" i="3"/>
  <c r="H731" i="3"/>
  <c r="H730" i="3"/>
  <c r="H729" i="3"/>
  <c r="H728" i="3"/>
  <c r="H727" i="3"/>
  <c r="H726" i="3"/>
  <c r="H725" i="3"/>
  <c r="H724" i="3"/>
  <c r="H723" i="3"/>
  <c r="H722" i="3"/>
  <c r="H721" i="3"/>
  <c r="H720" i="3"/>
  <c r="H719" i="3"/>
  <c r="H718" i="3"/>
  <c r="H717" i="3"/>
  <c r="H716" i="3"/>
  <c r="H715" i="3"/>
  <c r="H714" i="3"/>
  <c r="H713" i="3"/>
  <c r="H712" i="3"/>
  <c r="H711" i="3"/>
  <c r="H710" i="3"/>
  <c r="H709" i="3"/>
  <c r="H708" i="3"/>
  <c r="H707" i="3"/>
  <c r="H706" i="3"/>
  <c r="H705" i="3"/>
  <c r="H704" i="3"/>
  <c r="H703" i="3"/>
  <c r="H702" i="3"/>
  <c r="H701" i="3"/>
  <c r="H700" i="3"/>
  <c r="H699" i="3"/>
  <c r="H698" i="3"/>
  <c r="H697" i="3"/>
  <c r="H696" i="3"/>
  <c r="H695" i="3"/>
  <c r="H694" i="3"/>
  <c r="H693" i="3"/>
  <c r="H692" i="3"/>
  <c r="H691" i="3"/>
  <c r="H690" i="3"/>
  <c r="H689" i="3"/>
  <c r="H688" i="3"/>
  <c r="H687" i="3"/>
  <c r="H686" i="3"/>
  <c r="H685" i="3"/>
  <c r="H684" i="3"/>
  <c r="H683" i="3"/>
  <c r="H682" i="3"/>
  <c r="H681" i="3"/>
  <c r="H680" i="3"/>
  <c r="H679" i="3"/>
  <c r="H678" i="3"/>
  <c r="H677" i="3"/>
  <c r="H676" i="3"/>
  <c r="H675" i="3"/>
  <c r="H674" i="3"/>
  <c r="H673" i="3"/>
  <c r="H672" i="3"/>
  <c r="H671" i="3"/>
  <c r="H670" i="3"/>
  <c r="H669" i="3"/>
  <c r="H668" i="3"/>
  <c r="H667" i="3"/>
  <c r="H666" i="3"/>
  <c r="H665" i="3"/>
  <c r="H664" i="3"/>
  <c r="H663" i="3"/>
  <c r="H662" i="3"/>
  <c r="H661" i="3"/>
  <c r="H660" i="3"/>
  <c r="H659" i="3"/>
  <c r="H658" i="3"/>
  <c r="H657" i="3"/>
  <c r="H656" i="3"/>
  <c r="H655" i="3"/>
  <c r="H654" i="3"/>
  <c r="H653" i="3"/>
  <c r="H652" i="3"/>
  <c r="H651" i="3"/>
  <c r="H650" i="3"/>
  <c r="H649" i="3"/>
  <c r="H648" i="3"/>
  <c r="H647" i="3"/>
  <c r="H646" i="3"/>
  <c r="H645" i="3"/>
  <c r="H644" i="3"/>
  <c r="H643" i="3"/>
  <c r="H642" i="3"/>
  <c r="H641" i="3"/>
  <c r="H640" i="3"/>
  <c r="H639" i="3"/>
  <c r="H638" i="3"/>
  <c r="H637" i="3"/>
  <c r="H636" i="3"/>
  <c r="H635" i="3"/>
  <c r="H634" i="3"/>
  <c r="H633" i="3"/>
  <c r="H632" i="3"/>
  <c r="H631" i="3"/>
  <c r="H630" i="3"/>
  <c r="H629" i="3"/>
  <c r="H628" i="3"/>
  <c r="H627" i="3"/>
  <c r="H626" i="3"/>
  <c r="H625" i="3"/>
  <c r="H624" i="3"/>
  <c r="H623" i="3"/>
  <c r="H622" i="3"/>
  <c r="H621" i="3"/>
  <c r="H620" i="3"/>
  <c r="H619" i="3"/>
  <c r="H618" i="3"/>
  <c r="H617" i="3"/>
  <c r="H616" i="3"/>
  <c r="H615" i="3"/>
  <c r="H614" i="3"/>
  <c r="H613" i="3"/>
  <c r="H612" i="3"/>
  <c r="H611" i="3"/>
  <c r="H610" i="3"/>
  <c r="H609" i="3"/>
  <c r="H608" i="3"/>
  <c r="H607" i="3"/>
  <c r="H606" i="3"/>
  <c r="H605" i="3"/>
  <c r="H604" i="3"/>
  <c r="H603" i="3"/>
  <c r="H602" i="3"/>
  <c r="H601" i="3"/>
  <c r="H600" i="3"/>
  <c r="H599" i="3"/>
  <c r="H598" i="3"/>
  <c r="H597" i="3"/>
  <c r="H596" i="3"/>
  <c r="H595" i="3"/>
  <c r="H594" i="3"/>
  <c r="H593" i="3"/>
  <c r="H592" i="3"/>
  <c r="H591" i="3"/>
  <c r="H590" i="3"/>
  <c r="H589" i="3"/>
  <c r="H588" i="3"/>
  <c r="H587" i="3"/>
  <c r="H586" i="3"/>
  <c r="H585" i="3"/>
  <c r="H584" i="3"/>
  <c r="H583" i="3"/>
  <c r="H582" i="3"/>
  <c r="H581" i="3"/>
  <c r="H580" i="3"/>
  <c r="H579" i="3"/>
  <c r="H578" i="3"/>
  <c r="H577" i="3"/>
  <c r="H576" i="3"/>
  <c r="H575" i="3"/>
  <c r="H574" i="3"/>
  <c r="H573" i="3"/>
  <c r="H572" i="3"/>
  <c r="H571" i="3"/>
  <c r="H570" i="3"/>
  <c r="H569" i="3"/>
  <c r="H568" i="3"/>
  <c r="H567" i="3"/>
  <c r="H566" i="3"/>
  <c r="H565" i="3"/>
  <c r="H564" i="3"/>
  <c r="H563" i="3"/>
  <c r="H562" i="3"/>
  <c r="H561" i="3"/>
  <c r="H560" i="3"/>
  <c r="H559" i="3"/>
  <c r="H558" i="3"/>
  <c r="H557" i="3"/>
  <c r="H556" i="3"/>
  <c r="H555" i="3"/>
  <c r="H554" i="3"/>
  <c r="H553" i="3"/>
  <c r="H552" i="3"/>
  <c r="H551" i="3"/>
  <c r="H550" i="3"/>
  <c r="H549" i="3"/>
  <c r="H548" i="3"/>
  <c r="H547" i="3"/>
  <c r="H546" i="3"/>
  <c r="H545" i="3"/>
  <c r="H544" i="3"/>
  <c r="H543" i="3"/>
  <c r="H542" i="3"/>
  <c r="H541" i="3"/>
  <c r="H540" i="3"/>
  <c r="H539" i="3"/>
  <c r="H538" i="3"/>
  <c r="H537" i="3"/>
  <c r="H536" i="3"/>
  <c r="H535" i="3"/>
  <c r="H534" i="3"/>
  <c r="H533" i="3"/>
  <c r="H532" i="3"/>
  <c r="H531" i="3"/>
  <c r="H530" i="3"/>
  <c r="H529" i="3"/>
  <c r="H528" i="3"/>
  <c r="H527" i="3"/>
  <c r="H526" i="3"/>
  <c r="H525" i="3"/>
  <c r="H524" i="3"/>
  <c r="H523" i="3"/>
  <c r="H522" i="3"/>
  <c r="H521" i="3"/>
  <c r="H520" i="3"/>
  <c r="H519" i="3"/>
  <c r="H518" i="3"/>
  <c r="H517" i="3"/>
  <c r="H516" i="3"/>
  <c r="H515" i="3"/>
  <c r="H514" i="3"/>
  <c r="H513" i="3"/>
  <c r="H512" i="3"/>
  <c r="H511" i="3"/>
  <c r="H510" i="3"/>
  <c r="H509" i="3"/>
  <c r="H508" i="3"/>
  <c r="H507" i="3"/>
  <c r="H506" i="3"/>
  <c r="H505" i="3"/>
  <c r="H504" i="3"/>
  <c r="H503" i="3"/>
  <c r="H502" i="3"/>
  <c r="H501" i="3"/>
  <c r="H500" i="3"/>
  <c r="H499" i="3"/>
  <c r="H498" i="3"/>
  <c r="H497" i="3"/>
  <c r="H496" i="3"/>
  <c r="H495" i="3"/>
  <c r="H494" i="3"/>
  <c r="H493" i="3"/>
  <c r="H492" i="3"/>
  <c r="H491" i="3"/>
  <c r="H490" i="3"/>
  <c r="H489" i="3"/>
  <c r="H488" i="3"/>
  <c r="H487" i="3"/>
  <c r="H486" i="3"/>
  <c r="H485" i="3"/>
  <c r="H484"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3" i="3"/>
  <c r="H342" i="3"/>
  <c r="H341" i="3"/>
  <c r="H340" i="3"/>
  <c r="H339" i="3"/>
  <c r="H338"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E143" i="9" l="1"/>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alcChain>
</file>

<file path=xl/sharedStrings.xml><?xml version="1.0" encoding="utf-8"?>
<sst xmlns="http://schemas.openxmlformats.org/spreadsheetml/2006/main" count="6493" uniqueCount="1145">
  <si>
    <t>тыс. руб.</t>
  </si>
  <si>
    <t>Наименование кода</t>
  </si>
  <si>
    <t>КФСР</t>
  </si>
  <si>
    <t>КЦСР</t>
  </si>
  <si>
    <t>КВР</t>
  </si>
  <si>
    <t>01</t>
  </si>
  <si>
    <t>Функционирование высшего должностного лица субъекта Российской Федерации и муниципального образования</t>
  </si>
  <si>
    <t>0102</t>
  </si>
  <si>
    <t>Непрограммные расходы</t>
  </si>
  <si>
    <t>9900000000</t>
  </si>
  <si>
    <t>Глава городского округа Ступино</t>
  </si>
  <si>
    <t>9900002010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</si>
  <si>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</si>
  <si>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</si>
  <si>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</si>
  <si>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</si>
  <si>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Содержание аппарата представительного органа муниципального образования</t>
  </si>
  <si>
    <t>9900004010</t>
  </si>
  <si>
    <t>Закупка товаров, работ и услуг для обеспечения государственных (муниципальных) нужд</t>
  </si>
  <si>
    <t>200</t>
  </si>
  <si>
    <t>Иные бюджетные ассигнования</t>
  </si>
  <si>
    <t>800</t>
  </si>
  <si>
    <t>Председатель представительного органа муниципального образования и его заместители</t>
  </si>
  <si>
    <t>9900011010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</si>
  <si>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</si>
  <si>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</si>
  <si>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Муниципальная программа "Образование городского округа Ступино"</t>
  </si>
  <si>
    <t>0300000000</t>
  </si>
  <si>
    <t>Подпрограмма «Общее образование»</t>
  </si>
  <si>
    <t>0320000000</t>
  </si>
  <si>
    <t>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t>
  </si>
  <si>
    <t>0320060680</t>
  </si>
  <si>
    <t>Муниципальная программа "Развитие институтов гражданского общества, повышение эффективности местного самоуправления городского округа Ступино"</t>
  </si>
  <si>
    <t>1000000000</t>
  </si>
  <si>
    <t>Подпрограмма "Развитие системы информирования населения о деятельности органов местного самоуправления городского округа Ступино"</t>
  </si>
  <si>
    <t>1010000000</t>
  </si>
  <si>
    <t>Официальное опубликование (обнародование) муниципальных правовых актов городского округа Ступино, официальной информации</t>
  </si>
  <si>
    <t>1010020010</t>
  </si>
  <si>
    <t>Информирование населения о деятельности органов местного самоуправления путем изготовления и распространения программ радиовещания на территории городского округа Ступино</t>
  </si>
  <si>
    <t>1010020020</t>
  </si>
  <si>
    <t>Подпрограмма "Развитие муниципальной службы"</t>
  </si>
  <si>
    <t>1020000000</t>
  </si>
  <si>
    <t>Обеспечение деятельности администрации городского округа Ступино</t>
  </si>
  <si>
    <t>1020004010</t>
  </si>
  <si>
    <t>Социальное обеспечение и иные выплаты населению</t>
  </si>
  <si>
    <t>300</t>
  </si>
  <si>
    <t>Организация работы по получению дополнительного профессионального образования муниципальными служащими</t>
  </si>
  <si>
    <t>1020004020</t>
  </si>
  <si>
    <t>Подпрограмма "Развитие архивного дела"</t>
  </si>
  <si>
    <t>1030000000</t>
  </si>
  <si>
    <t>Создание условий для организации хранения, комплектования, учета и использования архивных документов</t>
  </si>
  <si>
    <t>1030060690</t>
  </si>
  <si>
    <t>Муниципальная программа "Управление имуществом и финансами городского округа Ступино"</t>
  </si>
  <si>
    <t>1100000000</t>
  </si>
  <si>
    <t>Подпрограмма "Развитие земельно - имущественного комплекса"</t>
  </si>
  <si>
    <t>1110000000</t>
  </si>
  <si>
    <t>Осуществление государственных полномочий в соответствии с Законом Московской области № 191/2015-ОЗ «О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 в области земельных отношений»</t>
  </si>
  <si>
    <t>1110060830</t>
  </si>
  <si>
    <t>Муниципальная программа "Формирование современной городской среды городского округа Ступино"</t>
  </si>
  <si>
    <t>1300000000</t>
  </si>
  <si>
    <t>Подпрограмма "Благоустройство территории"</t>
  </si>
  <si>
    <t>1320000000</t>
  </si>
  <si>
    <t>Создание административных комиссий, уполномоченных рассматривать дела об административных правонарушениях в сфере благоустройства</t>
  </si>
  <si>
    <t>1320062670</t>
  </si>
  <si>
    <t>Муниципальная программа "Создание условий для оказания медицинской помощи и социальной поддержки населения городского округа Ступино"</t>
  </si>
  <si>
    <t>1600000000</t>
  </si>
  <si>
    <t>Подпрограмма «Дополнительные меры социальной поддержки отдельных категорий жителей»</t>
  </si>
  <si>
    <t>1620000000</t>
  </si>
  <si>
    <t>Обеспечение предоставления гражданам субсидий на оплату жилого помещения и коммунальных услуг</t>
  </si>
  <si>
    <t>1620061420</t>
  </si>
  <si>
    <t>Муниципальная программа "Архитектура и градостроительство городского округа Ступино"</t>
  </si>
  <si>
    <t>1700000000</t>
  </si>
  <si>
    <t>Осуществление государственных полномочий в соответствии с Законом Московской области № 107/2014-ОЗ«О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t>
  </si>
  <si>
    <t>1700060700</t>
  </si>
  <si>
    <t>Обеспечение деятельности финансовых, налоговых и таможенных органов и органов финансового (финансово-бюджетного) надзора</t>
  </si>
  <si>
    <t>0106</t>
  </si>
  <si>
    <t>Уплата взносов муниципального образования в общественные организации, фонды, ассоциации</t>
  </si>
  <si>
    <t>1020020010</t>
  </si>
  <si>
    <t>Содержание аппарата контрольно-счетной палаты Ступинского муниципального района</t>
  </si>
  <si>
    <t>9900005010</t>
  </si>
  <si>
    <t>Содержание аппарата контрольно-счетной палаты городского округа Ступино</t>
  </si>
  <si>
    <t>9900006010</t>
  </si>
  <si>
    <t>Руководитель контрольно-счетной палаты Ступинского муниципального района и его заместители</t>
  </si>
  <si>
    <t>9900025010</t>
  </si>
  <si>
    <t>Руководитель контрольно-счетной палаты городского округа Ступино и его заместители</t>
  </si>
  <si>
    <t>9900026010</t>
  </si>
  <si>
    <t>Резервные фонды</t>
  </si>
  <si>
    <t>0111</t>
  </si>
  <si>
    <t>Подпрограмма "Управление муниципальными финансами"</t>
  </si>
  <si>
    <t>1120000000</t>
  </si>
  <si>
    <t>Резервные фонды местных администраций</t>
  </si>
  <si>
    <t>1120020020</t>
  </si>
  <si>
    <t>Другие общегосударственные вопросы</t>
  </si>
  <si>
    <t>0113</t>
  </si>
  <si>
    <t>Подпрограмма «Дошкольное образование»</t>
  </si>
  <si>
    <t>0310000000</t>
  </si>
  <si>
    <t>Выплата компенсации родительской платы за присмотр и уход за детьми, осваивающими образовательные программы дошкольного образования в организациях Московской области, осуществляющих образовательную деятельность</t>
  </si>
  <si>
    <t>0310062140</t>
  </si>
  <si>
    <t>Муниципальная программа "Предпринимательство городского округа Ступино"</t>
  </si>
  <si>
    <t>0900000000</t>
  </si>
  <si>
    <t>Подпрограмма "Развитие кадрового потенциала"</t>
  </si>
  <si>
    <t>0930000000</t>
  </si>
  <si>
    <t>Организация и проведение мероприятий</t>
  </si>
  <si>
    <t>0930020010</t>
  </si>
  <si>
    <t>Проведение конкурсов профессионального мастерства, праздников и мероприятий</t>
  </si>
  <si>
    <t>0930020020</t>
  </si>
  <si>
    <t>Предоставление субсидий бюджетным, автономным учреждениям и иным некоммерческим организациям</t>
  </si>
  <si>
    <t>600</t>
  </si>
  <si>
    <t>Проведение специальной оценки условий труда на рабочих местах в органах местного самоуправления</t>
  </si>
  <si>
    <t>0930020040</t>
  </si>
  <si>
    <t>Обучение работников органов местного самоуправления по охране труда</t>
  </si>
  <si>
    <t>0930020050</t>
  </si>
  <si>
    <t>Подпрограмма "Развитие конкуренции"</t>
  </si>
  <si>
    <t>0940000000</t>
  </si>
  <si>
    <t>Участие в профессиональных семинарах, конференциях, круглых столах</t>
  </si>
  <si>
    <t>0940020010</t>
  </si>
  <si>
    <t>Информирование населения об основных социально-экономических событиях городского округа Ступино Московской области, а также о деятельности органов местного самоуправления посредством наружной рекламы</t>
  </si>
  <si>
    <t>1010020040</t>
  </si>
  <si>
    <t>Обеспечение деятельности муниципального казенного учреждения, осуществляющего деятельность в сфере закупок товаров, работ, услуг</t>
  </si>
  <si>
    <t>1020004590</t>
  </si>
  <si>
    <t>Обеспечение деятельности МКУ "Хозяйственно-эксплуатационная служба "</t>
  </si>
  <si>
    <t>1020013590</t>
  </si>
  <si>
    <t>Оценка объектов недвижимости, находящихся в собственности городского округа Ступино</t>
  </si>
  <si>
    <t>1110020010</t>
  </si>
  <si>
    <t>Выполнение работ по оформлению земельных участков на территории городского округа Ступино для постановки на государственный кадастровый учет</t>
  </si>
  <si>
    <t>1110020020</t>
  </si>
  <si>
    <t>Проведение работ по оформлению объектов недвижимости городского округа Ступино</t>
  </si>
  <si>
    <t>1110020030</t>
  </si>
  <si>
    <t>Содержание временно нераспределенного муниципального имущества, находящегося в казне городского округа Ступино</t>
  </si>
  <si>
    <t>1110020040</t>
  </si>
  <si>
    <t>Проведение работ по демонтажу рекламных конструкций на территории городского округа Ступино</t>
  </si>
  <si>
    <t>1110020050</t>
  </si>
  <si>
    <t>Исполнение обязательств по капитальному ремонту общего имущества в многоквартирных домах (нераспределенные муниципальные помещения, находящиеся в казне органа местного самоуправления муниципального образования Московской области)</t>
  </si>
  <si>
    <t>1110020060</t>
  </si>
  <si>
    <t>Формирование уставного фонда муниципальных унитарных предприятий городского округа Ступино Московской области</t>
  </si>
  <si>
    <t>1110020080</t>
  </si>
  <si>
    <t>Поставка маркированных конвертов с литерой "А"</t>
  </si>
  <si>
    <t>1110020110</t>
  </si>
  <si>
    <t>Проведение историко-культурной экспертизы земельных участков</t>
  </si>
  <si>
    <t>1110020120</t>
  </si>
  <si>
    <t>Приобретение объектов недвижимости в муниципальную собственность</t>
  </si>
  <si>
    <t>1110040010</t>
  </si>
  <si>
    <t>Капитальные вложения в объекты государственной (муниципальной) собственности</t>
  </si>
  <si>
    <t>400</t>
  </si>
  <si>
    <t>Обеспечение деятельности муниципального казенного учреждения «Центр бухгалтерского учета и отчетности»</t>
  </si>
  <si>
    <t>1120008590</t>
  </si>
  <si>
    <t>Организация расчетного и кассового обслуживания исполнения бюджета городского округа Ступино</t>
  </si>
  <si>
    <t>1120020010</t>
  </si>
  <si>
    <t>Муниципальная программа "Цифровое муниципальное образование"</t>
  </si>
  <si>
    <t>1400000000</t>
  </si>
  <si>
    <t>Подпрограмма "Снижение административных барьеров, повышение качества и доступности предоставления государственных и муниципальных услуг, в том числе на базе многофункциональных центров предоставления государственных и муниципальных услуг"</t>
  </si>
  <si>
    <t>1420000000</t>
  </si>
  <si>
    <t>Обеспечение деятельности МФЦ</t>
  </si>
  <si>
    <t>1420000590</t>
  </si>
  <si>
    <t>Дооснащение материально-техническими средствами - приобретение программного аппаратного комплекса для оформления паспортов гражданина Российской Федерации,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за счет субсидии из бюджета Московской области</t>
  </si>
  <si>
    <t>1420060860</t>
  </si>
  <si>
    <t>Организация деятельности многофункциональных центров предоставления государственных и муниципальных услуг, действующих на территории Московской области, по приему и обработке заявлений о включении избирателей, участников референдума в список избирателей, участников референдума по месту нахождения и направлению соответствующей информации в территориальные избирательные комиссии за счет субсидии из бюджета Московской области</t>
  </si>
  <si>
    <t>1420062680</t>
  </si>
  <si>
    <t>Дооснащение материально-техническими средствами: приобретение программного аппаратного комплекса для оформления паспортов гражданина Российской Федерации за пределами территории Российской Федерации в МФЦ</t>
  </si>
  <si>
    <t>14200S0860</t>
  </si>
  <si>
    <t>Организация деятельности многофункциональных центров предоставления государственных и муниципальных услуг, действующих на территории Московской области, по приему и обработке заявлений о включении избирателей, участников референдума в список избирателей, участников референдума по месту нахождения и направлению соответствующей информации в территориальные избирательные комиссии</t>
  </si>
  <si>
    <t>14200S2680</t>
  </si>
  <si>
    <t>Обеспечение деятельности МБУ "Архитектурно-планировочное бюро"</t>
  </si>
  <si>
    <t>1700007590</t>
  </si>
  <si>
    <t>9900009999</t>
  </si>
  <si>
    <t>Исполнение судебных актов</t>
  </si>
  <si>
    <t>9900020500</t>
  </si>
  <si>
    <t>Осуществление полномочий по составлению списков кандидатов в присяжные заседатели Федеральных судов общей юрисдикции в Российской Федерации</t>
  </si>
  <si>
    <t>9900051200</t>
  </si>
  <si>
    <t>02</t>
  </si>
  <si>
    <t>Мобилизационная подготовка экономики</t>
  </si>
  <si>
    <t>0204</t>
  </si>
  <si>
    <t>Муниципальная программа "Безопасность городского округа Ступино"</t>
  </si>
  <si>
    <t>0700000000</t>
  </si>
  <si>
    <t>Подпрограмма "Осуществление мероприятий по мобилизационной подготовке"</t>
  </si>
  <si>
    <t>0760000000</t>
  </si>
  <si>
    <t>Поддержание органов администрации городского округа Ступино в готовности к функционированию в условиях военного времени</t>
  </si>
  <si>
    <t>0760020010</t>
  </si>
  <si>
    <t>Поддержание в готовности городского защищенного пункта управления Главы городского округа Ступино к функционированию в условиях военного времени</t>
  </si>
  <si>
    <t>0760020020</t>
  </si>
  <si>
    <t>Обеспечение разработки и ведения мобилизационных планов экономики городского округа Ступино</t>
  </si>
  <si>
    <t>0760020030</t>
  </si>
  <si>
    <t>03</t>
  </si>
  <si>
    <t>Защита населения и территории от чрезвычайных ситуаций природного и техногенного характера, гражданская оборона</t>
  </si>
  <si>
    <t>0309</t>
  </si>
  <si>
    <t>Подпрограмма "Профилактика преступлений и иных правонарушений"</t>
  </si>
  <si>
    <t>0710000000</t>
  </si>
  <si>
    <t>Профилактика и предупреждение проявлений экстремизма</t>
  </si>
  <si>
    <t>0710020010</t>
  </si>
  <si>
    <t>Развертывание элементов системы технологического обеспечения региональной общественной безопасности и оперативного управления "Безопасный регион" на территории городского округа Ступино</t>
  </si>
  <si>
    <t>0710020020</t>
  </si>
  <si>
    <t>Обеспечение деятельности общественных объединений правоохранительной направленности</t>
  </si>
  <si>
    <t>0710020030</t>
  </si>
  <si>
    <t>Подпрограмма "Снижение рисков и смягчение последствий чрезвычайных ситуаций природного и техногенного характера "</t>
  </si>
  <si>
    <t>0720000000</t>
  </si>
  <si>
    <t>Обеспечение деятельности муниципального казенного учреждения "ЕДДС"</t>
  </si>
  <si>
    <t>0720001590</t>
  </si>
  <si>
    <t>Обеспечение деятельности МКУ "Аварийно-спасательная служба"</t>
  </si>
  <si>
    <t>0720011590</t>
  </si>
  <si>
    <t>Организация и проведение учений и тренировок сил и средств районного звена МОСЧС</t>
  </si>
  <si>
    <t>0720020010</t>
  </si>
  <si>
    <t>Обеспечение деятельности Комиссии по предупреждению и ликвидации ЧС и обеспечению пожарной безопасности</t>
  </si>
  <si>
    <t>0720020030</t>
  </si>
  <si>
    <t>Обеспечение безопасности населения на водных объектах, расположенных на территории городского округа Ступино</t>
  </si>
  <si>
    <t>0720020040</t>
  </si>
  <si>
    <t>Подпрограмма "Развитие и совершенствование систем оповещения и информирования населения"</t>
  </si>
  <si>
    <t>0730000000</t>
  </si>
  <si>
    <t>Создание и совершенствование местной системы экстренного оповещения населения</t>
  </si>
  <si>
    <t>0730020050</t>
  </si>
  <si>
    <t>9900000010</t>
  </si>
  <si>
    <t>Другие вопросы в области национальной безопасности и правоохранительной деятельности</t>
  </si>
  <si>
    <t>0314</t>
  </si>
  <si>
    <t>Подпрограмма "Обеспечение пожарной безопасности"</t>
  </si>
  <si>
    <t>0740000000</t>
  </si>
  <si>
    <t>Обеспечение пожарной безопасности</t>
  </si>
  <si>
    <t>0740020060</t>
  </si>
  <si>
    <t>Устройство пожарного пирса (площадки) с подъездными путями с твердым покрытием для установки пожарных автомобилей и забора воды в целях пожаротушения в любое время года на территории городского округа Ступино</t>
  </si>
  <si>
    <t>0740040010</t>
  </si>
  <si>
    <t>04</t>
  </si>
  <si>
    <t>Сельское хозяйство и рыболовство</t>
  </si>
  <si>
    <t>0405</t>
  </si>
  <si>
    <t>Муниципальная программа "Сельское хозяйство городского округа Ступино"</t>
  </si>
  <si>
    <t>0500000000</t>
  </si>
  <si>
    <t>Подпрограмма "Развитие отраслей сельского хозяйства"</t>
  </si>
  <si>
    <t>0510000000</t>
  </si>
  <si>
    <t>Предоставление сельскохозяйственным товаропроизводителям грантов в форме субсидий</t>
  </si>
  <si>
    <t>0510020010</t>
  </si>
  <si>
    <t>Подпрограмма "Устойчивое развитие сельских территорий"</t>
  </si>
  <si>
    <t>0520000000</t>
  </si>
  <si>
    <t>Ликвидация очагов произрастания борщевика Сосновского</t>
  </si>
  <si>
    <t>0520020010</t>
  </si>
  <si>
    <t>Транспорт</t>
  </si>
  <si>
    <t>0408</t>
  </si>
  <si>
    <t>Подпрограмма «Развитие потребительского рынка и услуг"</t>
  </si>
  <si>
    <t>0950000000</t>
  </si>
  <si>
    <t>Предоставление частичной компенсации фактически произведенных поставщиками (организациями и индивидуальными предпринимателями) транспортных расходов по доставке товаров в сельские населенные пункты городского округа Ступино за счет субсидии из бюджета Московской области</t>
  </si>
  <si>
    <t>0950061100</t>
  </si>
  <si>
    <t>Предоставление частичной компенсации фактически произведенных поставщиками (организациями и индивидуальными предпринимателями) транспортных расходов по доставке товаров в сельские населенные пункты городского округа Ступино</t>
  </si>
  <si>
    <t>09500S1100</t>
  </si>
  <si>
    <t>Муниципальная программа "Развитие и функционирование дорожно-транспортного комплекса и связи в городском округе Ступино"</t>
  </si>
  <si>
    <t>1200000000</t>
  </si>
  <si>
    <t>Подпрограмма "Создание условий для предоставления транспортных услуг населению и организация транспортного обслуживания населения"</t>
  </si>
  <si>
    <t>1220000000</t>
  </si>
  <si>
    <t>Организация транспортного обслуживания населения по маршрутам регулярных перевозок по регулируемым тарифам, на которых отдельным категориям граждан предоставляются меры социальной поддержки в границах городского округа Ступино</t>
  </si>
  <si>
    <t>1220020010</t>
  </si>
  <si>
    <t>Изготовление документов строгой отчетности</t>
  </si>
  <si>
    <t>1220020020</t>
  </si>
  <si>
    <t>Транспортное обеспечение садоводческих, огороднических или дачных некоммерческих объединений граждан, расположенных на территории Московской области, на муниципальных маршрутах регулярных перевозок по регулируемым тарифам</t>
  </si>
  <si>
    <t>1220063540</t>
  </si>
  <si>
    <t>Софинансирование транспортного обеспечения садоводческих, огороднических или дачных некоммерческих объединений граждан, расположенных на территории Московской области, на муниципальных маршрутах регулярных перевозок по регулируемым тарифам</t>
  </si>
  <si>
    <t>12200S3540</t>
  </si>
  <si>
    <t>Дорожное хозяйство (дорожные фонды)</t>
  </si>
  <si>
    <t>0409</t>
  </si>
  <si>
    <t>Подпрограмма "Дорожная деятельность в отношении автомобильных дорог местного значения"</t>
  </si>
  <si>
    <t>1210000000</t>
  </si>
  <si>
    <t>Содержание и ремонт автомобильных дорог местного значения городского округа Ступино</t>
  </si>
  <si>
    <t>1210020010</t>
  </si>
  <si>
    <t>Строительство, реконструкция и капитальный ремонт автомобильных дорог местного значения городского округа Ступино</t>
  </si>
  <si>
    <t>1210020020</t>
  </si>
  <si>
    <t>Ямочный ремонт автомобильных дорог местного значения городского округа Ступино</t>
  </si>
  <si>
    <t>1210020040</t>
  </si>
  <si>
    <t>Ремонт автомобильных дорог местного значения городского округа Ступино</t>
  </si>
  <si>
    <t>1210020050</t>
  </si>
  <si>
    <t>Лабораторные испытания дорожно-строительных материалов в ходе выполнения ремонта автомобильных дорог местного значения</t>
  </si>
  <si>
    <t>1210020060</t>
  </si>
  <si>
    <t>Капитальный ремонт и ремонт автомобильных дорог общего пользования местного значения, в том числе замена и установка остановочных павильонов</t>
  </si>
  <si>
    <t>1210060240</t>
  </si>
  <si>
    <t>Работы в целях проведения капитального ремонта и ремонта автомобильных дорог, примыкающих к территории садоводческих, огороднических и дачных некоммерческих объединений граждан</t>
  </si>
  <si>
    <t>1210060250</t>
  </si>
  <si>
    <t>Софинансирование мероприятий по капитальному ремонту и ремонту автомобильных дорог общего пользования населенных пунктов городского округа Ступино</t>
  </si>
  <si>
    <t>12100S0240</t>
  </si>
  <si>
    <t>Софинансирование работ в целях проведения капитальногог ремонта и ремонта автомобильных дорог, примыкающих к территории садоводческих, огороднических и дачных некоммерческих объединений граждан</t>
  </si>
  <si>
    <t>12100S0250</t>
  </si>
  <si>
    <t>Подпрограмма "Обеспечение безопасности дорожного движения"</t>
  </si>
  <si>
    <t>1230000000</t>
  </si>
  <si>
    <t>Обеспечение безопасности дорожного движения автомобильных дорог местного значения</t>
  </si>
  <si>
    <t>1230020010</t>
  </si>
  <si>
    <t>Капитальный ремонт и ремонт автомобильных дорог общего пользования местного значения, в том числе замена и установка остоновочных павильонов</t>
  </si>
  <si>
    <t>1230060240</t>
  </si>
  <si>
    <t>Софинансировнаие работ по капитальному ремонту и ремонту автомобильных дорог общего пользования, в том числе замене и установке остановочных павильонов</t>
  </si>
  <si>
    <t>12300S0240</t>
  </si>
  <si>
    <t>Подпрограмма "Комфортная городская среда"</t>
  </si>
  <si>
    <t>1310000000</t>
  </si>
  <si>
    <t>Ямочный ремонт асфальтового покрытия дворовых территорий и тротуаров</t>
  </si>
  <si>
    <t>1310020060</t>
  </si>
  <si>
    <t>Ремонт асфальтового покрытия дворовых территорий в рамках комплексного благоустройства</t>
  </si>
  <si>
    <t>13100L5550</t>
  </si>
  <si>
    <t>Связь и информатика</t>
  </si>
  <si>
    <t>0410</t>
  </si>
  <si>
    <t>Подпрограмма "Развитие информационной и технической инфраструктуры экосистемы цифровой экономики городского округа Ступино"</t>
  </si>
  <si>
    <t>1410000000</t>
  </si>
  <si>
    <t>Развитие и обеспечение функционирования базовой информационно-технологической инфраструктуры ОМСУ муниципального образования Московской области</t>
  </si>
  <si>
    <t>1410020010</t>
  </si>
  <si>
    <t>Создание, развитие и обеспечение функционирования единой информационно-технологической и телекоммуникационной инфраструктуры ОМСУ муниципального образования Московской области</t>
  </si>
  <si>
    <t>1410020020</t>
  </si>
  <si>
    <t>Обеспечение защиты информационно-технологической инфраструктуры и информации в ИС, используемых ОМСУ муниципального образования Московской области</t>
  </si>
  <si>
    <t>1410020030</t>
  </si>
  <si>
    <t>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t>
  </si>
  <si>
    <t>1410020040</t>
  </si>
  <si>
    <t>Предоставление доступа к электронным сервисам цифровой инфраструктуры в сфере жилищно-коммунального хозяйства</t>
  </si>
  <si>
    <t>1410060940</t>
  </si>
  <si>
    <t>Софинансирование предоставления доступа к электронным сервисам цифровой инфраструктуры в сфере жилищно-коммунального хозяйства</t>
  </si>
  <si>
    <t>14100S0940</t>
  </si>
  <si>
    <t>Другие вопросы в области национальной экономики</t>
  </si>
  <si>
    <t>0412</t>
  </si>
  <si>
    <t>Подпрограмма «Развитие малого и среднего предпринимательства"</t>
  </si>
  <si>
    <t>0910000000</t>
  </si>
  <si>
    <t>Частичная компенсация затрат субъектам малого и среднего предпринимательства, связанных с приобретением оборудования в целях и (или) развития и (или) модернизации производства товаров (работ, услуг)</t>
  </si>
  <si>
    <t>0910020010</t>
  </si>
  <si>
    <t>05</t>
  </si>
  <si>
    <t>Жилищное хозяйство</t>
  </si>
  <si>
    <t>0501</t>
  </si>
  <si>
    <t>Муниципальная программа "Жилище городского округа Ступино"</t>
  </si>
  <si>
    <t>0800000000</t>
  </si>
  <si>
    <t>Подпрограмма «Комплексное освоение земельных участков в целях жилищного строительства и развитие застроенных территорий»</t>
  </si>
  <si>
    <t>0810000000</t>
  </si>
  <si>
    <t>Организация выполнения проверки проектно-сметной документации по объекту: "3-этажный 22-квартирный дом для переселения граждан из аварийного жилищного фонда по адресу: Московская область, Ступинский район, п. Михнево, ул Советская, напротив д. 33а"</t>
  </si>
  <si>
    <t>0810020070</t>
  </si>
  <si>
    <t>Подпрограмма "Переселение граждан из многоквартирных жилых домов, признанных аварийными в установленном законодательством порядке"</t>
  </si>
  <si>
    <t>0820000000</t>
  </si>
  <si>
    <t>Обеспечение мероприятий по переселению граждан из аварийного жилищного фонда</t>
  </si>
  <si>
    <t>0820009602</t>
  </si>
  <si>
    <t>Переселение граждан, проживающих в признанных аварийными многоквартирных жилых домах</t>
  </si>
  <si>
    <t>08200S9602</t>
  </si>
  <si>
    <t>Подпрограмма "Создание условий для обеспечения комфортного проживания жителей многоквартирных домов"</t>
  </si>
  <si>
    <t>1330000000</t>
  </si>
  <si>
    <t>Проведение текущего ремонта жилых помещений граждан, оказавшихся в трудной жизненной ситуации</t>
  </si>
  <si>
    <t>1330020020</t>
  </si>
  <si>
    <t>Ремонт фасада здания по адресу: г. Ступино, ул. Андропова д.75</t>
  </si>
  <si>
    <t>1330020030</t>
  </si>
  <si>
    <t>Оплата жилищно-коммунальных услуг по незаселенным жилым помещениям, находящимся в муниципальной собственности ГО Ступино МО</t>
  </si>
  <si>
    <t>1330020050</t>
  </si>
  <si>
    <t>Ремонт фасадов жилых домов по адресам: г.Ступино, Приокский переулок, д.1а, 5а;ул. Куйбышева, д.63; ул. Военных строителей, стр.1</t>
  </si>
  <si>
    <t>1330020060</t>
  </si>
  <si>
    <t>Ремонт кровель жилых домов</t>
  </si>
  <si>
    <t>1330020070</t>
  </si>
  <si>
    <t>Проведение капитального ремонта многоквартирных домов на территории городского округа Ступино</t>
  </si>
  <si>
    <t>1330020080</t>
  </si>
  <si>
    <t>Приобретение газового котла</t>
  </si>
  <si>
    <t>1330020090</t>
  </si>
  <si>
    <t>Ремонт подъездов в многоквартирных домах</t>
  </si>
  <si>
    <t>13300S0950</t>
  </si>
  <si>
    <t>Установка камер видеонаблюдения в подъездах МКД</t>
  </si>
  <si>
    <t>13300S0970</t>
  </si>
  <si>
    <t>Коммунальное хозяйство</t>
  </si>
  <si>
    <t>0502</t>
  </si>
  <si>
    <t>Муниципальная программа "Развитие энергетики, инженерно-коммунальной инфраструктуры и энергосбережения городского округа Ступино"</t>
  </si>
  <si>
    <t>0100000000</t>
  </si>
  <si>
    <t>Подпрограмма "Чистая вода"</t>
  </si>
  <si>
    <t>0110000000</t>
  </si>
  <si>
    <t>Приобретение, монтаж и ввод в эксплуатацию станций очистки (обесфторивания) питьевой воды на ВЗУ-1 п.Малино</t>
  </si>
  <si>
    <t>0110040010</t>
  </si>
  <si>
    <t>Приобретение, монтаж и ввод в эксплуатацию станций очистки (обесфторивания) питьевой воды на ВЗУ-2 п.Малино</t>
  </si>
  <si>
    <t>0110040020</t>
  </si>
  <si>
    <t>Приобретение, монтаж и ввод в эксплуатацию станций комплексной очистки (обесфторивания, обезжелезивания) на ВЗУ второго водоподъема с.Ситне-Щелканово</t>
  </si>
  <si>
    <t>0110040030</t>
  </si>
  <si>
    <t>Подпрограмма "Очистка сточных вод"</t>
  </si>
  <si>
    <t>0120000000</t>
  </si>
  <si>
    <t>Проведение экспертизы проектно-изыскательских работ на строительство очистных сооружений блочно-модульного типа по адресам: Московская область , Ступинский район, с. Аксиньино, Московская область, Ступинский район, с. Большое Алексеевское</t>
  </si>
  <si>
    <t>0120020090</t>
  </si>
  <si>
    <t>Ремонт инженерных сетей канализации К1 по ул.Горького г. Ступино</t>
  </si>
  <si>
    <t>0120040010</t>
  </si>
  <si>
    <t>Строительство самотечного канализационного коллектора г.Ступино от ул.Горького до ул.Калинина Д 250 мм протяж.520 пог.м (в том числе ПИР)</t>
  </si>
  <si>
    <t>0120040020</t>
  </si>
  <si>
    <t>Подпрограмма "Создание условий для обеспечения качественными жилищно-коммунальными услугами"</t>
  </si>
  <si>
    <t>0130000000</t>
  </si>
  <si>
    <t>Проектирование, строительство, реконструкция, ремонт тепловых сетей и сетей ГВС с применением современных материалов</t>
  </si>
  <si>
    <t>0130020010</t>
  </si>
  <si>
    <t>Ремонт и реконструкция водопроводных сетей</t>
  </si>
  <si>
    <t>0130020020</t>
  </si>
  <si>
    <t>Проведение экспертизы сметной и проектной документации (результатов инженерных изысканий)</t>
  </si>
  <si>
    <t>0130020030</t>
  </si>
  <si>
    <t>Обеспечение бесперебойного электроснабжения на территории городского округа Ступино</t>
  </si>
  <si>
    <t>0130020050</t>
  </si>
  <si>
    <t>Возмещение недополученных доходов, связанных с оказанием коммунальных услуг населению на территории городского округа Ступино Московской области</t>
  </si>
  <si>
    <t>0130020060</t>
  </si>
  <si>
    <t>Проектно-изыскательские работы по инженерным сетям к жилым домам квартала "Надежда" г.Ступино</t>
  </si>
  <si>
    <t>0130020070</t>
  </si>
  <si>
    <t>Ремонт теплотрассы по ул. Московская п. Михнево Д 125,89 мм протяженностью 260 пог.м</t>
  </si>
  <si>
    <t>0130020080</t>
  </si>
  <si>
    <t>Замена водяных водоподогревателей на ЦТП-1 мкр. "Б" г.Ступино</t>
  </si>
  <si>
    <t>0130020100</t>
  </si>
  <si>
    <t>ПИР по замене сетевых насосов и автоматики приводов на котельной мкр."Б" г. Ступино</t>
  </si>
  <si>
    <t>0130020110</t>
  </si>
  <si>
    <t>Ремонт теплотрассы по ул. Юности п.Михнево Д150, 100 мм протяженностью 249 пог.м</t>
  </si>
  <si>
    <t>0130020120</t>
  </si>
  <si>
    <t>Восстановление работоспособности систем электроснабжения мкр. "Новое Ступино" ГО Ступино</t>
  </si>
  <si>
    <t>0130020140</t>
  </si>
  <si>
    <t>Ремонт инженерных сетей водопровода В1 по ул.Горького г.Ступино</t>
  </si>
  <si>
    <t>0130040020</t>
  </si>
  <si>
    <t>Ремонт квартального водовода г.Ступино квартал "Надежда" Д 300 мм протяж.570 пог.м (в том числе ПИР)</t>
  </si>
  <si>
    <t>0130040040</t>
  </si>
  <si>
    <t>Строительство теплотрассы п.Михнево</t>
  </si>
  <si>
    <t>0130040060</t>
  </si>
  <si>
    <t>Ремонт тепловых сетей на ул. Чайковского г. Ступино от ТК-330 до ТК-336</t>
  </si>
  <si>
    <t>0130040110</t>
  </si>
  <si>
    <t>Ремонт теплотрассы по ул.Пристанционная от ТК-4 до ТК- 6 Д 600 мм</t>
  </si>
  <si>
    <t>0130040120</t>
  </si>
  <si>
    <t>Строительство блочно-модульной котельной в военном городке №12, Михнево- 3, Ступинский муниципальный район (в том числе ПИР)</t>
  </si>
  <si>
    <t>0130164460</t>
  </si>
  <si>
    <t>Софинансирование строительства блочно-модульной котельной в военном городке №12 Михнево-3</t>
  </si>
  <si>
    <t>01301S4460</t>
  </si>
  <si>
    <t>Строительство модульных очистных сооружений, расположенных по адресу: Ступинский муниципальный район, п. Михнево-3, в том числе ПИР</t>
  </si>
  <si>
    <t>0130264460</t>
  </si>
  <si>
    <t>Софинансирование строительства модульных очистных сооружений, расположенных по адресу: Ступинский муниципальный район, п. Михнево-3, в том числе ПИР</t>
  </si>
  <si>
    <t>01302S4460</t>
  </si>
  <si>
    <t>Подпрограмма "Энергосбережение и повышение энергетической эффективности"</t>
  </si>
  <si>
    <t>0140000000</t>
  </si>
  <si>
    <t>Установка приборов учета топливно-энергетических ресурсов на объектах жилищного фонда ГО Ступино</t>
  </si>
  <si>
    <t>0140020040</t>
  </si>
  <si>
    <t>Вынос кабельных линий электроснабжения 10 кВ и 0,4 кВ и линий телефонизации между ул. Горького и ул. Овражная г.Ступино</t>
  </si>
  <si>
    <t>0140020050</t>
  </si>
  <si>
    <t>Установка и наладка преобразователя частоты Данфос на ВЗУ второго водоподъема г. Ступино</t>
  </si>
  <si>
    <t>0140020060</t>
  </si>
  <si>
    <t>Установка энергоэффективного оборудования с высоким коэффициентом полезного действия при модернизации котельных</t>
  </si>
  <si>
    <t>0140020070</t>
  </si>
  <si>
    <t>Осуществление технологического присоединения энергопринимающих устройств</t>
  </si>
  <si>
    <t>0140020080</t>
  </si>
  <si>
    <t>Установка и наладка преобразователя частоты на насосы речной воды на ВЗУ второго водоподъема г.Ступино</t>
  </si>
  <si>
    <t>0140020100</t>
  </si>
  <si>
    <t>Строительство типовой блочно-модульной котельной мощностью 10,5 МВт по адресу:, Московская область, Ступинский район, с. Ситне-Щелканово (в том числе ПИР)</t>
  </si>
  <si>
    <t>0140040010</t>
  </si>
  <si>
    <t>Обеспечивающая подпрограмма</t>
  </si>
  <si>
    <t>0160000000</t>
  </si>
  <si>
    <t>Актуализация схемы теплоснабжения городского округа Ступино</t>
  </si>
  <si>
    <t>0160020010</t>
  </si>
  <si>
    <t>Актуализация схемы водоснабжения, водоотведения городского округа Ступино</t>
  </si>
  <si>
    <t>0160020020</t>
  </si>
  <si>
    <t>Составление сметной документации и проведение технологического ценового аудита для проведения работ по капитальному ремонту, реконструкции коммунальных сетей, комплексному благоустройству дворовых территорий, ремонту подъездов МКД</t>
  </si>
  <si>
    <t>0160020030</t>
  </si>
  <si>
    <t>Создание условий для реализации полномочий органов местного самоуправления городского округа Ступино в сфере ЖКХ, благоустройства и энергетики</t>
  </si>
  <si>
    <t>0160020040</t>
  </si>
  <si>
    <t>Проектно-изыскательские работы по объекту "Строительство сети газораспределения по адресу: Московская область, городской округ Ступино,с.Шугарово, ул.Донбасская"</t>
  </si>
  <si>
    <t>0520040010</t>
  </si>
  <si>
    <t>Проектно-изыскательские работы по объекту "Газификация д.Тишково городского округа Ступино"</t>
  </si>
  <si>
    <t>0520040020</t>
  </si>
  <si>
    <t>Возмещение стоимости жилищно-коммунальных услуг по жилым помещениям граждан, оказавшихся в трудной жизненной ситуации</t>
  </si>
  <si>
    <t>1330020040</t>
  </si>
  <si>
    <t>Благоустройство</t>
  </si>
  <si>
    <t>0503</t>
  </si>
  <si>
    <t>Подпрограмма "Развитие сферы погребения и похоронного дела"</t>
  </si>
  <si>
    <t>0960000000</t>
  </si>
  <si>
    <t>Обеспечение деятельности муниципального казенного учреждения, осуществляющего деятельность в сфере погребения и похоронного дела</t>
  </si>
  <si>
    <t>0960015090</t>
  </si>
  <si>
    <t>Приведение кладбищ городского округа в соответствие с Порядком деятельности общественных кладбищ и крематориев на территории муниципального образования Московской области</t>
  </si>
  <si>
    <t>0960020010</t>
  </si>
  <si>
    <t>Содержание и благоустройство кладбищ</t>
  </si>
  <si>
    <t>0960020020</t>
  </si>
  <si>
    <t>Проведение инвентаризации мест захоронений</t>
  </si>
  <si>
    <t>0960020030</t>
  </si>
  <si>
    <t>Транспортировка в морг с мест обнаружения или происшествия умерших, не имеющих супруга, близких и иных родственников, а также иных умерших для производства судебно-медицинской экспертизы и патологоанатомического вскрытия</t>
  </si>
  <si>
    <t>0960020040</t>
  </si>
  <si>
    <t>Приобретение и установка детской площадки по адресу: город Ступино, улица Горького, дом 49</t>
  </si>
  <si>
    <t>1310004400</t>
  </si>
  <si>
    <t>Ремонт и содержание элементов благоустройства территории детских игровых, спортивных площадок и малых архитекутурнх форм</t>
  </si>
  <si>
    <t>1310020020</t>
  </si>
  <si>
    <t>Благоустройство мест массового отдыха населения</t>
  </si>
  <si>
    <t>1310020030</t>
  </si>
  <si>
    <t>Праздничное оформление территории</t>
  </si>
  <si>
    <t>1310020050</t>
  </si>
  <si>
    <t>Комплексное благоустройство дворовых территорий (игровые площадки, озеленение, информационные стенды, площадки ТБО)</t>
  </si>
  <si>
    <t>1310020070</t>
  </si>
  <si>
    <t>Приобретение и установка элементов благоустройства территории, детских игровых площадок</t>
  </si>
  <si>
    <t>1310020080</t>
  </si>
  <si>
    <t>Содержание фонтанов, памятников на территории городского округа Ступино</t>
  </si>
  <si>
    <t>1310020090</t>
  </si>
  <si>
    <t>Приобретение и установка информационных стендов</t>
  </si>
  <si>
    <t>1310020100</t>
  </si>
  <si>
    <t>Благоустройство общественных территорий в рамках подготовки к празднованию юбилея города Ступино</t>
  </si>
  <si>
    <t>1310025010</t>
  </si>
  <si>
    <t>Комплексное благоустройство территорий муниципальных образований МО (приобретение МАФ)</t>
  </si>
  <si>
    <t>1310061350</t>
  </si>
  <si>
    <t>Благоустройство общественных территорий в рамках подготовки к празднованию юбилея города Ступино за счет средств бюджета Московской области</t>
  </si>
  <si>
    <t>1310065010</t>
  </si>
  <si>
    <t>Софинансирование комплексного благоустройства территории (приобретение МАФ)</t>
  </si>
  <si>
    <t>13100S1350</t>
  </si>
  <si>
    <t>Обеспечение деятельности муниципальных учреждений в сфере благоустройства</t>
  </si>
  <si>
    <t>1320007590</t>
  </si>
  <si>
    <t>Организация мероприятий по отлову и содержанию безнадзорных животных</t>
  </si>
  <si>
    <t>1320020010</t>
  </si>
  <si>
    <t>Уличное освещение</t>
  </si>
  <si>
    <t>1320020040</t>
  </si>
  <si>
    <t>Приобретение техники для нужд благоустройства</t>
  </si>
  <si>
    <t>1320020060</t>
  </si>
  <si>
    <t>Устройство и капитальный ремонт электросетевого хозяйства, систем наружного и архитектурно-художественного освещения в рамках реализации приоритетного проекта "Светлый город", обслуживание и ремонт объектов уличного освещения на территории городского округа Ступино</t>
  </si>
  <si>
    <t>1320020090</t>
  </si>
  <si>
    <t>Озеленение, уборка, содержание общественных территорий, создание условий для благоустройства территории городского округа Ступино</t>
  </si>
  <si>
    <t>1320020092</t>
  </si>
  <si>
    <t>Проектирование наружного освещения</t>
  </si>
  <si>
    <t>1320020100</t>
  </si>
  <si>
    <t>Ремонт уличного освещения на ул.Колхозная г.Ступино</t>
  </si>
  <si>
    <t>1320020110</t>
  </si>
  <si>
    <t>Выполнение работ по ремонту уличного освещения объектов, расположенных в городском округе Ступино</t>
  </si>
  <si>
    <t>1320020120</t>
  </si>
  <si>
    <t>Проведение мероприятий по отлову и содержанию безнадзорных животных (в рамках осуществления переданных государственных полномочий)</t>
  </si>
  <si>
    <t>1320060870</t>
  </si>
  <si>
    <t>1320061360</t>
  </si>
  <si>
    <t>13200S1360</t>
  </si>
  <si>
    <t>06</t>
  </si>
  <si>
    <t>Другие вопросы в области охраны окружающей среды</t>
  </si>
  <si>
    <t>0605</t>
  </si>
  <si>
    <t>Муниципальная программа "Экология и окружающая среда городского округа Ступино"</t>
  </si>
  <si>
    <t>0600000000</t>
  </si>
  <si>
    <t>Предотвращение вредного воздействия твердых бытовых отходов на окружающую природную среду</t>
  </si>
  <si>
    <t>0600020010</t>
  </si>
  <si>
    <t>Совершенствование системы обезвреживания и утилизации отходов</t>
  </si>
  <si>
    <t>0600020020</t>
  </si>
  <si>
    <t>Развитие системы комплексного мониторинга окружающей среды</t>
  </si>
  <si>
    <t>0600020030</t>
  </si>
  <si>
    <t>Благоустройство родников</t>
  </si>
  <si>
    <t>0600020040</t>
  </si>
  <si>
    <t>Снижение негативного воздействия на водные объекты района
биологической очистки</t>
  </si>
  <si>
    <t>0600020050</t>
  </si>
  <si>
    <t>Экологическое образование, воспитание и информирование населения</t>
  </si>
  <si>
    <t>0600020060</t>
  </si>
  <si>
    <t>Создание, развитие и поддержка природных комплексов, особо охраняемых природных территорий местного значения</t>
  </si>
  <si>
    <t>0600020070</t>
  </si>
  <si>
    <t>07</t>
  </si>
  <si>
    <t>Дошкольное образование</t>
  </si>
  <si>
    <t>0701</t>
  </si>
  <si>
    <t>Финансовое обеспечение прав граждан на получение общедоступного и бесплатного дошкольного образования</t>
  </si>
  <si>
    <t>0310002590</t>
  </si>
  <si>
    <t>Совершенствование материально-технической базы дошкольных образовательных организаций</t>
  </si>
  <si>
    <t>0310002591</t>
  </si>
  <si>
    <t>Дополнительные мероприятия по развитию жилищно-коммунального хозяйства и социально-культурной сферы</t>
  </si>
  <si>
    <t>0310004400</t>
  </si>
  <si>
    <t>Ежемесячная компенсация на оплату проезда отдельным категориям работников муниципальных образовательных учреждений</t>
  </si>
  <si>
    <t>0310020180</t>
  </si>
  <si>
    <t>Проведение капитального и текущего ремонта зданий, сооружений и отдельных систем дошкольных образовательных организаций в соответствии утвержденным перечнем первоочередных работ</t>
  </si>
  <si>
    <t>0310020260</t>
  </si>
  <si>
    <t>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</si>
  <si>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0310062110</t>
  </si>
  <si>
    <t>Закупка оборудования для дошкольных образовательных организаций муниципальных образований Московской области-победителей областного конкурса на присвоение статуса Региональной инновационной площадки Московской области</t>
  </si>
  <si>
    <t>0310062130</t>
  </si>
  <si>
    <t>Закупка оборудования для дошкольных 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</si>
  <si>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03100S2130</t>
  </si>
  <si>
    <t>Денежное поощрение лучших учителей общеобразовательных организаций</t>
  </si>
  <si>
    <t>0320020030</t>
  </si>
  <si>
    <t>Иные бюджетные ассигнования за счет возврата остатков целевых средств местного бюджета</t>
  </si>
  <si>
    <t>9900090010</t>
  </si>
  <si>
    <t>Иные бюджетные ассигнования за счет возврата остатков целевых средств бюджетов других уровней</t>
  </si>
  <si>
    <t>9900090020</t>
  </si>
  <si>
    <t>Общее образование</t>
  </si>
  <si>
    <t>0702</t>
  </si>
  <si>
    <t>Финансовое обеспечение деятельности общеобразовательных организаций</t>
  </si>
  <si>
    <t>0320003590</t>
  </si>
  <si>
    <t>Совершенствование материально-технической базы общеобразовательных организаций</t>
  </si>
  <si>
    <t>0320003591</t>
  </si>
  <si>
    <t>0320004400</t>
  </si>
  <si>
    <t>Денежное поощрение лучших учащихся, студентов образовательных организаций</t>
  </si>
  <si>
    <t>0320020010</t>
  </si>
  <si>
    <t>Организация участия педагогов и руководителей в региональных и всероссийских конкурсах профессионального мастерства</t>
  </si>
  <si>
    <t>0320020020</t>
  </si>
  <si>
    <t>Организация перевозки детей, проживающих в с.Лужники в утренние часы заказным автобусом по специальному маршруту</t>
  </si>
  <si>
    <t>0320020040</t>
  </si>
  <si>
    <t>Оснащение пунктов проведения экзамена оборудованием видеопротоколирования и видеотрансляции</t>
  </si>
  <si>
    <t>0320020060</t>
  </si>
  <si>
    <t>Ежемесячная компенсация на оплату проезда отдельным категориям работников муниципальных образовательных организаций</t>
  </si>
  <si>
    <t>0320020180</t>
  </si>
  <si>
    <t>Мероприятия по проведению ремонта зданий и помещений муниципальных общеобразовательных организаций</t>
  </si>
  <si>
    <t>0320020260</t>
  </si>
  <si>
    <t>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также дополнительного образования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</si>
  <si>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0320062200</t>
  </si>
  <si>
    <t>Обеспечение получения гражданами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</si>
  <si>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0320062210</t>
  </si>
  <si>
    <t>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имеющих государственную аккредитацию</t>
  </si>
  <si>
    <t>0320062220</t>
  </si>
  <si>
    <t>Оплата расходов,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t>
  </si>
  <si>
    <t>0320062230</t>
  </si>
  <si>
    <t>Приобретение автобусов для доставки обучающихся в общеобразовательные организации в Московской области, расположенные в сельской местности</t>
  </si>
  <si>
    <t>0320062260</t>
  </si>
  <si>
    <t>Обеспечение подвоза учащихся к месту обучения в муниципальные общеобразовательные учреждения, расположенные в сельской местности</t>
  </si>
  <si>
    <t>0320062270</t>
  </si>
  <si>
    <t>Закупка оборудования для общеобразовательных организаций муниципальных образований Московской области-победителей областного конкурса на присвоение статуса Региональной инновационной площадки Московской области</t>
  </si>
  <si>
    <t>0320062310</t>
  </si>
  <si>
    <t>Обеспечение современными аппаратно-программными комплексами общеобразовательных организаций в Московской области</t>
  </si>
  <si>
    <t>0320062490</t>
  </si>
  <si>
    <t>Реализация мероприятий по созданию в дошкольных образовательных, общеобразовательных организациях, образовательных организациях дополнительного образования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</si>
  <si>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03200L0272</t>
  </si>
  <si>
    <t>Расходы на приобретение автобусов для доставки обучающихся в общеобразовательные организации, расположенные в сельской местности</t>
  </si>
  <si>
    <t>03200S2260</t>
  </si>
  <si>
    <t>Обеспечение подвоза учащихся к месту обучения в муниципальные общеобразовательные организации, расположенные в сельских населенных пунктах</t>
  </si>
  <si>
    <t>03200S2270</t>
  </si>
  <si>
    <t>Закупка оборудования для общеобразовательных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</si>
  <si>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03200S2310</t>
  </si>
  <si>
    <t>Обеспечение современными аппаратно-программными комплексами общеобразовательных организаций (софинансирование)</t>
  </si>
  <si>
    <t>03200S2490</t>
  </si>
  <si>
    <t>Капитальные вложения в общеобразовательные организации в целях обеспечения односменного режима обучения (строительство школы 23 кв. г.Ступино)</t>
  </si>
  <si>
    <t>0320164480</t>
  </si>
  <si>
    <t>Строительство школы на 600 мест с бассейном в квартале 23 г.Ступино</t>
  </si>
  <si>
    <t>03201S4480</t>
  </si>
  <si>
    <t>Капитальные вложения в общеобразовательные организации в целях обеспечения односменного режима обучения (строительство школы на 825 мест мкр.Юго-западный кв. г.Ступино)</t>
  </si>
  <si>
    <t>0320264480</t>
  </si>
  <si>
    <t>Строительство школы на 825 мест в мкр Юго-Западный г.Ступино</t>
  </si>
  <si>
    <t>03202S4480</t>
  </si>
  <si>
    <t>Капитальные вложения в общеобразовательные организации в целях обеспечения односменного режима обучения (строительство школы на 600 мест мкр.Надежда кв. г.Ступино)</t>
  </si>
  <si>
    <t>0320364480</t>
  </si>
  <si>
    <t>Строительство школы на 550 мест в микрорайоне "Надежда" г.Ступино</t>
  </si>
  <si>
    <t>03203S4480</t>
  </si>
  <si>
    <t>Подпрограмма «Дополнительное образование, воспитание и психолого-социальное сопровождение детей»</t>
  </si>
  <si>
    <t>0330000000</t>
  </si>
  <si>
    <t>Подведение итогов комплексной Спартакиады среди школьных команд общеобразовательных учреждений</t>
  </si>
  <si>
    <t>0330020150</t>
  </si>
  <si>
    <t>Подпрограмма «Обеспечивающая подпрограмма»</t>
  </si>
  <si>
    <t>0340000000</t>
  </si>
  <si>
    <t>Проведение районных мероприятий</t>
  </si>
  <si>
    <t>0340020010</t>
  </si>
  <si>
    <t>Дополнительное образование детей</t>
  </si>
  <si>
    <t>0703</t>
  </si>
  <si>
    <t>Муниципальная программа "Культура городского округа Ступино"</t>
  </si>
  <si>
    <t>0200000000</t>
  </si>
  <si>
    <t>Подпрограмма "Развитие дополнительного образования детей в сфере культуры и искусства"</t>
  </si>
  <si>
    <t>0220000000</t>
  </si>
  <si>
    <t>Оказание муниципальной услуги "предоставление дополнительного образования в сфере культуры"</t>
  </si>
  <si>
    <t>0220005590</t>
  </si>
  <si>
    <t>Приобретение оборудования, других основных средств и материальных запасов для муниципальных учреждений дополнительного образования детей в сфере культуры и искусства</t>
  </si>
  <si>
    <t>0220005591</t>
  </si>
  <si>
    <t>Ежемесячная компенсация на оплату проезда отдельным категориям работников муниципальных учреждений дополнительного образования детей в сфере культуры и искусства</t>
  </si>
  <si>
    <t>0220020180</t>
  </si>
  <si>
    <t>Обеспечение современными аппаратно-программными комплексами со средствами криптографической защиты информации муниципальных организаций Московской области</t>
  </si>
  <si>
    <t>02200S0930</t>
  </si>
  <si>
    <t>Проведение капитального ремонта</t>
  </si>
  <si>
    <t>02200S2360</t>
  </si>
  <si>
    <t>Проведение первоочередных мероприятий по восстановлению имущественного комплекса учреждений социальной сферы военных городков на территории Московской области, переданных в собственность муниципальных образований Московской области</t>
  </si>
  <si>
    <t>02200S2560</t>
  </si>
  <si>
    <t>Муниципальное задание на предоставление муниципальной услуги организациям дополнительного образования</t>
  </si>
  <si>
    <t>0330005590</t>
  </si>
  <si>
    <t>Совершенствование материально-технической базы учреждений дополнительного образования</t>
  </si>
  <si>
    <t>0330005591</t>
  </si>
  <si>
    <t>0330020180</t>
  </si>
  <si>
    <t>Проведение капитального и текущего ремонта зданий, сооружений и отдельных систем организаций дополнительного образования</t>
  </si>
  <si>
    <t>0330020260</t>
  </si>
  <si>
    <t>обеспечение современными аппаратно-программными комплексами со средствами криптографической защиты информации муниципальных организаций Московской области</t>
  </si>
  <si>
    <t>03300S0930</t>
  </si>
  <si>
    <t>Муниципальная программа "Физическая культура и спорт городского округа Ступино"</t>
  </si>
  <si>
    <t>0400000000</t>
  </si>
  <si>
    <t>Обеспечение деятельности муниципальных бюджетных учреждений городского округа Ступино, реализующих программы спортивной подготовки</t>
  </si>
  <si>
    <t>0400005590</t>
  </si>
  <si>
    <t>Мероприятия по проведению ремонта зданий и помещений</t>
  </si>
  <si>
    <t>0400020260</t>
  </si>
  <si>
    <t>Профессиональная подготовка, переподготовка и повышение квалификации</t>
  </si>
  <si>
    <t>0705</t>
  </si>
  <si>
    <t>Обучение педагогов по программам повышения квалификации и/или профессиональной переподготовки на основе механизмов персонифицированного финансирования</t>
  </si>
  <si>
    <t>0310020170</t>
  </si>
  <si>
    <t>Обучение педагогов и руководителей общеобразовательных организаций по реализации ФГОС основного общего образования</t>
  </si>
  <si>
    <t>0320020170</t>
  </si>
  <si>
    <t>Обучение педагогов и руководителей по программам повышения квалификации и/или профессиональной переподготовки на основе механизмов персонифицированного финансирования</t>
  </si>
  <si>
    <t>0330020170</t>
  </si>
  <si>
    <t>Обучение педагогов по программам повышения квалификации и/или профессиональной переподготовки на основе механизмов</t>
  </si>
  <si>
    <t>0340020170</t>
  </si>
  <si>
    <t>Молодежная политика</t>
  </si>
  <si>
    <t>0707</t>
  </si>
  <si>
    <t>Мероприятия по организации отдыха детей в каникулярное время</t>
  </si>
  <si>
    <t>0330062190</t>
  </si>
  <si>
    <t>Мероприятия по организации оздоровления и отдыха детей и подростков городского округа Ступино</t>
  </si>
  <si>
    <t>0330120190</t>
  </si>
  <si>
    <t>Мероприятия по организации оздоровления и отдыха детей и подростков</t>
  </si>
  <si>
    <t>03301S2190</t>
  </si>
  <si>
    <t>Мероприятия летней оздоровительной кампании</t>
  </si>
  <si>
    <t>03302S2190</t>
  </si>
  <si>
    <t>Мероприятия в сфере оздоровления детей за счет частичной оплаты стоимости путевок родителями</t>
  </si>
  <si>
    <t>03303S2190</t>
  </si>
  <si>
    <t>Муниципальная программа "Молодежь городского округа Ступино"</t>
  </si>
  <si>
    <t>1500000000</t>
  </si>
  <si>
    <t>Подпрограмма "Молодое поколение"</t>
  </si>
  <si>
    <t>1510000000</t>
  </si>
  <si>
    <t>Дополнительные мероприятия по развитию ЖКХ и социально-культурной сферы</t>
  </si>
  <si>
    <t>1510004400</t>
  </si>
  <si>
    <t>Оказание муниципальных услуг в сфере работы с молодежью</t>
  </si>
  <si>
    <t>1510006590</t>
  </si>
  <si>
    <t>Обеспечение выплаты ежегодной премии администрации городского округа Ступино в сфере работы с молодежью</t>
  </si>
  <si>
    <t>1510020010</t>
  </si>
  <si>
    <t>Организация и проведение мероприятий по работе с молодежью</t>
  </si>
  <si>
    <t>1510020020</t>
  </si>
  <si>
    <t>Выполнение общественно-полезных услуг в сфере патриотического и военно-патриотического воспитания граждан</t>
  </si>
  <si>
    <t>1510020030</t>
  </si>
  <si>
    <t>Организация и проведение мероприятий по профориентации и реализации трудового и творческого потенциала молодежи</t>
  </si>
  <si>
    <t>1510020040</t>
  </si>
  <si>
    <t>Подпрограмма "Патриотическое воспитание молодежи"</t>
  </si>
  <si>
    <t>1520000000</t>
  </si>
  <si>
    <t>1520006590</t>
  </si>
  <si>
    <t>1520020020</t>
  </si>
  <si>
    <t>1520020030</t>
  </si>
  <si>
    <t>Другие вопросы в области образования</t>
  </si>
  <si>
    <t>0709</t>
  </si>
  <si>
    <t>Муниципальное задание на предоставлением муниципальных услуг МБУ ДПО ИМЦ</t>
  </si>
  <si>
    <t>0340012590</t>
  </si>
  <si>
    <t>Обеспечение деятельности МКУ ХЭС ОУ</t>
  </si>
  <si>
    <t>0340013590</t>
  </si>
  <si>
    <t>Компенсация расходов на проезд к месту учебы и обратно студентам очной формы обучения ГБПОУ МО «Ступинский техникум им. А.Т.Туманова»</t>
  </si>
  <si>
    <t>0930020030</t>
  </si>
  <si>
    <t>Подпрограмма "Доступная среда городского округа Ступино"</t>
  </si>
  <si>
    <t>1340000000</t>
  </si>
  <si>
    <t>Организация и проведение мероприятий, посвященных международному дню инвалидов</t>
  </si>
  <si>
    <t>1340020020</t>
  </si>
  <si>
    <t>08</t>
  </si>
  <si>
    <t>Культура</t>
  </si>
  <si>
    <t>0801</t>
  </si>
  <si>
    <t>Подпрограмма "Развитие музейного дела"</t>
  </si>
  <si>
    <t>0210000000</t>
  </si>
  <si>
    <t>Оказание муниципальной услуги по музейному обслуживанию муниципальными учреждениями музейного типа</t>
  </si>
  <si>
    <t>0210009590</t>
  </si>
  <si>
    <t>Приобретение фондового и реставрационного оборудования, создание музейных экспозиций муниципальными музеями</t>
  </si>
  <si>
    <t>0210009591</t>
  </si>
  <si>
    <t>Проведение капитального и текущего ремонта здания</t>
  </si>
  <si>
    <t>0210020260</t>
  </si>
  <si>
    <t>Расходы на повышение заработной платы работникам муниципальных учреждений в сфере культуры</t>
  </si>
  <si>
    <t>0210060440</t>
  </si>
  <si>
    <t>Софинансирование расходов на повышение заработной платы работникам муниципальных учреждений в сфере культуры</t>
  </si>
  <si>
    <t>02100S0440</t>
  </si>
  <si>
    <t>Подпрограмма «Организация досуга и библиотечного дела»</t>
  </si>
  <si>
    <t>0230000000</t>
  </si>
  <si>
    <t>0230004400</t>
  </si>
  <si>
    <t>Организация и проведение общественно значимых культурно-массовых мероприятий в городском округе Ступино</t>
  </si>
  <si>
    <t>0230020010</t>
  </si>
  <si>
    <t>Укрепление материально-технической базы муниципальных учреждений культурно-досугового типа</t>
  </si>
  <si>
    <t>0230020260</t>
  </si>
  <si>
    <t>0230060440</t>
  </si>
  <si>
    <t>Реализация отдельных мероприятий муниципальных программ (подпрограмм) в сфере культуры</t>
  </si>
  <si>
    <t>0230061300</t>
  </si>
  <si>
    <t>Оказание муниципальных услуг в сфере культуры муниципальными учреждениями культурно-досугового типа</t>
  </si>
  <si>
    <t>0230081590</t>
  </si>
  <si>
    <t>0230081591</t>
  </si>
  <si>
    <t>Оказание муниципальной услуги по обеспечению организации и проведения мероприятий в сфере культуры и искусства</t>
  </si>
  <si>
    <t>0230082590</t>
  </si>
  <si>
    <t>Оказание муниципальной услуги в сфере библиотечного дела на территории городского округа Ступино</t>
  </si>
  <si>
    <t>0230083590</t>
  </si>
  <si>
    <t>Укрепление материально-технической базы муниципальных учреждений библиотечного типа</t>
  </si>
  <si>
    <t>0230083591</t>
  </si>
  <si>
    <t>Субсидия на поддержку отрасли культуры в части подключения муниципальных общедоступных библиотек к информационно-телекоммуникационной сети Интернет</t>
  </si>
  <si>
    <t>02300L5190</t>
  </si>
  <si>
    <t>02300S0440</t>
  </si>
  <si>
    <t>Подпрограмма «Развитие парков культуры и отдыха»</t>
  </si>
  <si>
    <t>0250000000</t>
  </si>
  <si>
    <t>Текущий ремонт памятников и памятных стел, памятных мест воинской славы</t>
  </si>
  <si>
    <t>0250020010</t>
  </si>
  <si>
    <t>Благоустройство парков</t>
  </si>
  <si>
    <t>0250020260</t>
  </si>
  <si>
    <t>09</t>
  </si>
  <si>
    <t>Другие вопросы в области здравоохранения</t>
  </si>
  <si>
    <t>0909</t>
  </si>
  <si>
    <t>Подпрограмма "Создание условий для оказания медицинской помощи населению"</t>
  </si>
  <si>
    <t>1610000000</t>
  </si>
  <si>
    <t>Организация профилактических городков здоровья, приуроченных к Всемирным дням здоровья</t>
  </si>
  <si>
    <t>1610020010</t>
  </si>
  <si>
    <t>Организация профилактических городков здоровья, приуроченных ко Дню города</t>
  </si>
  <si>
    <t>1610020020</t>
  </si>
  <si>
    <t>Установление дополнительных гарантий и мер социальной поддержки</t>
  </si>
  <si>
    <t>1610020030</t>
  </si>
  <si>
    <t>Организация и проведение Дня медицинского работника</t>
  </si>
  <si>
    <t>1610020040</t>
  </si>
  <si>
    <t>Создание условий для проведения ежегодной диспансеризации взрослого населения</t>
  </si>
  <si>
    <t>1610020050</t>
  </si>
  <si>
    <t>Организация работы клубов общественного здоровья</t>
  </si>
  <si>
    <t>1610020060</t>
  </si>
  <si>
    <t>Обеспечение полноценным питанием беременных женщин, кормящих матерей и детей в возрасте до 3-х лет</t>
  </si>
  <si>
    <t>1620062080</t>
  </si>
  <si>
    <t>10</t>
  </si>
  <si>
    <t>Пенсионное обеспечение</t>
  </si>
  <si>
    <t>1001</t>
  </si>
  <si>
    <t>Организация выплаты пенсии за выслугу лет лицам, замещающим муниципальные должности и должности муниципальной службы, в связи с выходом на пенсию</t>
  </si>
  <si>
    <t>1020020030</t>
  </si>
  <si>
    <t>Социальное обеспечение населения</t>
  </si>
  <si>
    <t>1003</t>
  </si>
  <si>
    <t>Обеспечение жильем граждан РФ, проживающих в сельской местности, в том числе молодых семей и молодых специалистов</t>
  </si>
  <si>
    <t>05200L5670</t>
  </si>
  <si>
    <t>Улучшение жилищных условий граждан, проживающих в сельской местности, в том числе молодых семей и молодых специалистов</t>
  </si>
  <si>
    <t>05200S0880</t>
  </si>
  <si>
    <t>Подпрограмма "Обеспечение жильем молодых семей"</t>
  </si>
  <si>
    <t>0830000000</t>
  </si>
  <si>
    <t>Реализация мероприятий по обеспечению жильем молодых семей</t>
  </si>
  <si>
    <t>08300L4970</t>
  </si>
  <si>
    <t>Организация выплаты дополнительного материального обеспечения лицам, занимавших должности в органах исполнительной власти</t>
  </si>
  <si>
    <t>1020020040</t>
  </si>
  <si>
    <t>Единовременная выплата жителям городского округа Ступино, отнесенным к категории юбиляров-долгожителей</t>
  </si>
  <si>
    <t>1620020010</t>
  </si>
  <si>
    <t>1620020020</t>
  </si>
  <si>
    <t>Проведение мероприятий, посвященных отдельным памятным датам и праздничным мероприятиям</t>
  </si>
  <si>
    <t>1620020040</t>
  </si>
  <si>
    <t>Поздравление супругов с юбилеем их совместной жизни</t>
  </si>
  <si>
    <t>1620020050</t>
  </si>
  <si>
    <t>Приобретение газовых плит</t>
  </si>
  <si>
    <t>1620020060</t>
  </si>
  <si>
    <t>Предоставление гражданам субсидий на оплату жилого помещения и коммунальных услуг</t>
  </si>
  <si>
    <t>1620061410</t>
  </si>
  <si>
    <t>Охрана семьи и детства</t>
  </si>
  <si>
    <t>1004</t>
  </si>
  <si>
    <t>Подпрограмма "Обеспечение жильем детей-сирот и детей, оставшихся без попечения родителей, а также лиц из их числа"</t>
  </si>
  <si>
    <t>0860000000</t>
  </si>
  <si>
    <t>Организация обеспечения жильем детей-сирот и детей, оставшихся без попечения родителей, лиц из их числа</t>
  </si>
  <si>
    <t>0860060820</t>
  </si>
  <si>
    <t>11</t>
  </si>
  <si>
    <t>Физическая культура</t>
  </si>
  <si>
    <t>1101</t>
  </si>
  <si>
    <t>Обеспечение деятельности муниципального бюджетного учреждения "Спортивный клуб "Михнево"</t>
  </si>
  <si>
    <t>0400010590</t>
  </si>
  <si>
    <t>Обеспечение деятельности муниципального казенного спортивного учреждения "Физкультурно-оздоровительный клуб спортсменов-инвалидов"</t>
  </si>
  <si>
    <t>0400011590</t>
  </si>
  <si>
    <t>Организация и проведение массовых, официальных физкультурных и спортивных мероприятий, участие в соревнованиях и мероприятиях различного уровня</t>
  </si>
  <si>
    <t>0400020010</t>
  </si>
  <si>
    <t>Оснащение спортивных сооружений спортивным оборудованием и инвентарем для проведения соревнований</t>
  </si>
  <si>
    <t>0400020040</t>
  </si>
  <si>
    <t>Участие в областных, всероссийских международных соревнованиях</t>
  </si>
  <si>
    <t>0400020050</t>
  </si>
  <si>
    <t>0400060930</t>
  </si>
  <si>
    <t>Проектирование и реконструкция стадионов</t>
  </si>
  <si>
    <t>0400064490</t>
  </si>
  <si>
    <t>Обеспечение деятельности муниципального бюджетного спортивного учреждения "Спортивно-технический клуб "Ступино""</t>
  </si>
  <si>
    <t>0400080590</t>
  </si>
  <si>
    <t>04000S0930</t>
  </si>
  <si>
    <t>Приобретение оборудования для оснащения плоскостных спортивных сооружений</t>
  </si>
  <si>
    <t>04000S2510</t>
  </si>
  <si>
    <t>Приобретение и установка площадок для сдачи нормативов комплекса "Готов к труду и обороне" в муниципальных образованиях</t>
  </si>
  <si>
    <t>04000S2540</t>
  </si>
  <si>
    <t>Реконструкция стадиона "Металлург" (ПИР и реконструкция), Московская область, Ступинский р-н, г.Ступино, ул.Чайковского, влад.3/10</t>
  </si>
  <si>
    <t>04000S4490</t>
  </si>
  <si>
    <t>13</t>
  </si>
  <si>
    <t>Обслуживание государственного внутреннего и муниципального долга</t>
  </si>
  <si>
    <t>1301</t>
  </si>
  <si>
    <t>Обеспечение своевременности и полноты исполнения долговых обязательств городского округа Ступино</t>
  </si>
  <si>
    <t>1120020030</t>
  </si>
  <si>
    <t>Обслуживание государственного (муниципального) долга</t>
  </si>
  <si>
    <t>700</t>
  </si>
  <si>
    <t>Итого</t>
  </si>
  <si>
    <t>Исполнение бюджета городского округа Ступино Московской области по разделам и подразделам классификации расходов бюджетов за 2018 год</t>
  </si>
  <si>
    <t>% исполнения</t>
  </si>
  <si>
    <t>Уточненный план 2018 года</t>
  </si>
  <si>
    <t>Исполнено за 2018 год</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</si>
  <si>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</si>
  <si>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</si>
  <si>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</si>
  <si>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</si>
  <si>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ЖИЛИЩНО-КОММУНАЛЬНОЕ ХОЗЯЙСТВО</t>
  </si>
  <si>
    <t>ОХРАНА ОКРУЖАЮЩЕЙ СРЕДЫ</t>
  </si>
  <si>
    <t>ОБРАЗОВАНИЕ</t>
  </si>
  <si>
    <t>КУЛЬТУРА, КИНЕМАТОГРАФИЯ</t>
  </si>
  <si>
    <t>ЗДРАВООХРАНЕНИЕ</t>
  </si>
  <si>
    <t>СОЦИАЛЬНАЯ ПОЛИТИКА</t>
  </si>
  <si>
    <t>ФИЗИЧЕСКАЯ КУЛЬТУРА И СПОРТ</t>
  </si>
  <si>
    <t>ОБСЛУЖИВАНИЕ ГОСУДАРСТВЕННОГО И МУНИЦИПАЛЬНОГО ДОЛГА</t>
  </si>
  <si>
    <t>Исполнение бюджета городского округа Ступино Московской области по ведомственной структуре расходов за 2018 год</t>
  </si>
  <si>
    <t>КВСР</t>
  </si>
  <si>
    <t>Администрация городского округа Ступино Московской области</t>
  </si>
  <si>
    <t>901</t>
  </si>
  <si>
    <t>Совет депутатов городского округа Ступино Московской области</t>
  </si>
  <si>
    <t>902</t>
  </si>
  <si>
    <t>Контрольно-счетная палата городского округа Ступино Московской области</t>
  </si>
  <si>
    <t>903</t>
  </si>
  <si>
    <t>Финансовое управление администрации городского округа Ступино Московской области</t>
  </si>
  <si>
    <t>904</t>
  </si>
  <si>
    <t>Привлечение заимствований</t>
  </si>
  <si>
    <t>№ п/п</t>
  </si>
  <si>
    <t>виды заимствований</t>
  </si>
  <si>
    <t>Фактически исполнено                            (тыс.руб.)</t>
  </si>
  <si>
    <t>% исполнения к утвержденному плану</t>
  </si>
  <si>
    <t xml:space="preserve">Итого </t>
  </si>
  <si>
    <t>Погашение заимствований</t>
  </si>
  <si>
    <t>процент исполнения к утвержденному плану</t>
  </si>
  <si>
    <t>Плановый объем привлечения средств в 2018 году (тыс.руб.)</t>
  </si>
  <si>
    <t>Плановый объем погашения средств в 2018 году (тыс.руб.)</t>
  </si>
  <si>
    <t>Выполнение программы муниципальных внутренних заимствований городского округа Ступино Московской области за 2018 год</t>
  </si>
  <si>
    <t>Кредиты от кредитных организаций, полученные бюджетом городского округа Ступино Московской области</t>
  </si>
  <si>
    <t>тыс.руб.</t>
  </si>
  <si>
    <t>код</t>
  </si>
  <si>
    <t>наименование</t>
  </si>
  <si>
    <t>план</t>
  </si>
  <si>
    <t>исполнено</t>
  </si>
  <si>
    <t>Источники внутренного финансирования дефицита бюджета</t>
  </si>
  <si>
    <t>Кредиты кредитных организаций в валюте Российской Федерации</t>
  </si>
  <si>
    <t>Увеличение остатков средств бюджетов</t>
  </si>
  <si>
    <t xml:space="preserve">Увеличение прочих остатков денежных средств бюджетов </t>
  </si>
  <si>
    <t xml:space="preserve">Уменьшение прочих остатков средств бюджетов </t>
  </si>
  <si>
    <t xml:space="preserve">Уменьшение прочих остатков денежных средств бюджетов </t>
  </si>
  <si>
    <t>Источники финансирования дефицита бюджета городского округа Ступино Московской области за 2018 год</t>
  </si>
  <si>
    <t>Дефицит (-) профицит (+) бюджета городского округа Ступино Московской области</t>
  </si>
  <si>
    <t>в процентах к общей сумме доходов без учета безвозмездных поступлений и поступлений налоговых доходов по дополнительным нормативам отчислений</t>
  </si>
  <si>
    <t>000 01 00 00 00 00 0000 000</t>
  </si>
  <si>
    <t>901 01 02 00 00 00 0000 000</t>
  </si>
  <si>
    <t>901 01 02 00 00 00 0000 700</t>
  </si>
  <si>
    <t>Получение кредитов от кредитных организаций в валюте Российской Федерации</t>
  </si>
  <si>
    <t>901 01 02 00 00 04 0000 710</t>
  </si>
  <si>
    <t>Получение кредитов от кредитных организаций бюджетами городских округов в валюте Российской Федерации</t>
  </si>
  <si>
    <t>901 01 02 00 00 00 0000 800</t>
  </si>
  <si>
    <t>Погашение кредитов от кредитных организаций в валюте Российской Федерации</t>
  </si>
  <si>
    <t>901 01 02 00 00 04 0000 810</t>
  </si>
  <si>
    <t>Погашение бюджетами городских округов кредитов от кредитных организаций  в валюте Российской Федерации</t>
  </si>
  <si>
    <t>000 01 05 00 00 00 0000 000</t>
  </si>
  <si>
    <t>Изменение остатков средств на счетах по учету средств бюджетов</t>
  </si>
  <si>
    <t>000 01 05 00 00 00 0000 500</t>
  </si>
  <si>
    <t>000 01 05 02 01 00 0000 510</t>
  </si>
  <si>
    <t>000 01 05 02 01 04 0000 510</t>
  </si>
  <si>
    <t>Увеличение прочих остатков денежных средств бюджетов городских округов</t>
  </si>
  <si>
    <t>000 01 05 02 00 00 0000 600</t>
  </si>
  <si>
    <t>000 01 05 02 01 00 0000 610</t>
  </si>
  <si>
    <t>000 01 05 02 01 04 0000 610</t>
  </si>
  <si>
    <t>Уменьшение прочих остатков денежных средств бюджетов городских округов</t>
  </si>
  <si>
    <t>(тыс.руб.)</t>
  </si>
  <si>
    <t xml:space="preserve">Направление средств </t>
  </si>
  <si>
    <t>сумма</t>
  </si>
  <si>
    <t>ВСЕГО</t>
  </si>
  <si>
    <t xml:space="preserve">Отчет о расходовании средств резервного фонда администрации городского округа Ступино Московской области за 2018 год
</t>
  </si>
  <si>
    <t>Приобретение звуковой  аппаратуры муниципальному автономному учреждению дополнительного образования "Детская музыкально-хоровая школа "ОГОНЁК"</t>
  </si>
  <si>
    <t>Компенсация не запланированных расходов, связанных с работой 18 января 2018г. автобуса  ПАЗ в качестве мобильного пункта обогрева для пострадавших в ДТП, Ступинскому ПАТП филиалу ГУМ МО "Мострансавто" г. Ступино</t>
  </si>
  <si>
    <t>Выполнение аварийного ремонта теплотрассы в непроходном канале под автодорогой на въезде в г. Ступино</t>
  </si>
  <si>
    <t>Выполнение строительно-технической экспертизы части здания, выполнение работ по аварийному восстановлению потолков помещений, оказание услуги по определению результатов проведенных мероприятий по укреплению штукатурного слоя потолков, инструметальное обследование технического состояния строительных конструкций межэтажных перекрытий здания учреждения МБОУ "СОШ №2"</t>
  </si>
  <si>
    <t>Оплата питания сотрудников поста, организованного в зоне чрезвычайной ситуации</t>
  </si>
  <si>
    <t>Оплата дизельного топлива, выделенного для работы передвижной электростанции в связи с аварийной ситуацией в микрорайоне Н. Ступино</t>
  </si>
  <si>
    <t>Оказание единовременной материальной помощи, с целью возмещения затрат на лечение, в связи с несчастным случаем, произошедшем в парке культуры и отдыха им. Н. Островского г. Ступино 21.08.2018 г.</t>
  </si>
  <si>
    <t xml:space="preserve">Наименование расходов </t>
  </si>
  <si>
    <t>Сумма</t>
  </si>
  <si>
    <t>План</t>
  </si>
  <si>
    <t>Исполнено всего,</t>
  </si>
  <si>
    <t>в том числе:</t>
  </si>
  <si>
    <t>Отчет об использовании бюджетных ассигнований муниципального дорожного фонда городского округа Ступино Московской области за  2018 год</t>
  </si>
  <si>
    <t>Исполнение бюджета городского округа Ступино Московской области по доходам за 2018 год</t>
  </si>
  <si>
    <t>Код бюджетной классификации Российской Федерации</t>
  </si>
  <si>
    <t xml:space="preserve">Наименование доходов </t>
  </si>
  <si>
    <t>000 1 00 00000 00 0000 000</t>
  </si>
  <si>
    <t>НАЛОГОВЫЕ И НЕНАЛОГОВЫЕ ДОХОДЫ</t>
  </si>
  <si>
    <t>000 1 01 00000 00 0000 000</t>
  </si>
  <si>
    <t>НАЛОГИ НА ПРИБЫЛЬ, ДОХОДЫ</t>
  </si>
  <si>
    <t>000 1 01 02000 01 0000 110</t>
  </si>
  <si>
    <t>Налог на доходы физических лиц</t>
  </si>
  <si>
    <t>000 1 01 02010 01 0000 110</t>
  </si>
  <si>
    <t>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</si>
  <si>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</si>
  <si>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</si>
  <si>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</si>
  <si>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000 1 01 02040 01 0000 110</t>
  </si>
  <si>
    <t>000 1 03 00000 00 0000 000</t>
  </si>
  <si>
    <t>НАЛОГИ НА ТОВАРЫ (РАБОТЫ, УСЛУГИ), РЕАЛИЗУЕМЫЕ НА ТЕРРИТОРИИ РОССИЙСКОЙ ФЕДЕРАЦИИ</t>
  </si>
  <si>
    <t>000 1 03 02000 01 0000 110</t>
  </si>
  <si>
    <t>Акцизы по подакцизным товарам (продукции), производимым на территории Российской Федерации</t>
  </si>
  <si>
    <t>000 1 05 00000 00 0000 000</t>
  </si>
  <si>
    <t>НАЛОГИ НА СОВОКУПНЫЙ ДОХОД</t>
  </si>
  <si>
    <t>000 1 05 01000 00 0000 110</t>
  </si>
  <si>
    <t>Налог, взимаемый в связи с применением упрощенной системы налогообложения</t>
  </si>
  <si>
    <t>000 1 05 02000 02 0000 110</t>
  </si>
  <si>
    <t>Единый налог на вмененный доход для отдельных видов деятельности</t>
  </si>
  <si>
    <t>000 1 05 03000 01 0000 110</t>
  </si>
  <si>
    <t>Единый сельскохозяйственный налог</t>
  </si>
  <si>
    <t>000 1 05 04000 02 0000 110</t>
  </si>
  <si>
    <t>Налог, взимаемый в связи с применением патентной системы налогообложения</t>
  </si>
  <si>
    <t>000 1 06 00000 00 0000 000</t>
  </si>
  <si>
    <t>НАЛОГИ НА ИМУЩЕСТВО</t>
  </si>
  <si>
    <t>000 1 06 01000 00 0000 110</t>
  </si>
  <si>
    <t>Налог на имущество физических лиц</t>
  </si>
  <si>
    <t>000 1 06 06000 00 0000 110</t>
  </si>
  <si>
    <t>Земельный налог</t>
  </si>
  <si>
    <t>000 1 08 00000 00 0000 000</t>
  </si>
  <si>
    <t>ГОСУДАРСТВЕННАЯ ПОШЛИНА</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</si>
  <si>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</si>
  <si>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</si>
  <si>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000 1 08 07150 01 0000 110</t>
  </si>
  <si>
    <t>Государственная пошлина за выдачу разрешения на установку рекламной конструкции</t>
  </si>
  <si>
    <t>000 1 09 00000 00 0000 000</t>
  </si>
  <si>
    <t>ЗАДОЛЖЕННОСТЬ И ПЕРЕРАСЧЕТЫ ПО ОТМЕНЕННЫМ НАЛОГАМ, СБОРАМ И ИНЫМ ОБЯЗАТЕЛЬНЫМ ПЛАТЕЖАМ</t>
  </si>
  <si>
    <t>000 1 11 00000 00 0000 000</t>
  </si>
  <si>
    <t>ДОХОДЫ ОТ ИСПОЛЬЗОВАНИЯ ИМУЩЕСТВА, НАХОДЯЩЕГОСЯ В ГОСУДАРСТВЕННОЙ И МУНИЦИПАЛЬНОЙ СОБСТВЕННОСТИ</t>
  </si>
  <si>
    <t>000 1 11 03000 00 0000 120</t>
  </si>
  <si>
    <t>Проценты, полученные от предоставления бюджетных кредитов внутри страны</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</si>
  <si>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</si>
  <si>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</si>
  <si>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</si>
  <si>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</si>
  <si>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</si>
  <si>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</si>
  <si>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</si>
  <si>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</si>
  <si>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000 1 11 05074 04 0000 120</t>
  </si>
  <si>
    <t>Доходы от сдачи в аренду имущества, составляющего казну городских округов (за исключением земельных участков)</t>
  </si>
  <si>
    <t>000 1 11 05312 04 0000 120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</si>
  <si>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</si>
  <si>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</si>
  <si>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</si>
  <si>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</si>
  <si>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</si>
  <si>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Поступления по плате за наем жилых помещений, находящихся в собственности муниципальных образований</t>
  </si>
  <si>
    <t>000 1 12 00000 00 0000 000</t>
  </si>
  <si>
    <t>ПЛАТЕЖИ ПРИ ПОЛЬЗОВАНИИ ПРИРОДНЫМИ РЕСУРСАМИ</t>
  </si>
  <si>
    <t>000 1 12 01000 01 0000 120</t>
  </si>
  <si>
    <t>Плата за негативное воздействие на окружающую среду</t>
  </si>
  <si>
    <t>000 1 13 00000 00 0000 000</t>
  </si>
  <si>
    <t>ДОХОДЫ ОТ ОКАЗАНИЯ ПЛАТНЫХ УСЛУГ (РАБОТ) И КОМПЕНСАЦИИ ЗАТРАТ ГОСУДАРСТВА</t>
  </si>
  <si>
    <t>000 1 13 01530 04 0000 130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</si>
  <si>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</si>
  <si>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000 1 13 01994 04 0000 130</t>
  </si>
  <si>
    <t>Прочие доходы от оказания платных услуг (работ) получателями средств бюджетов городских округов</t>
  </si>
  <si>
    <t>доходы от платных услуг, оказываемых казенными учреждениями (МКУ «Аварийно-спасательная служба»)</t>
  </si>
  <si>
    <t>доходы от платных услуг, оказываемых казенными учреждениями (МКУ «МФЦ")</t>
  </si>
  <si>
    <t>доходы от платных услуг, оказываемых казенными учреждениями (соц сфера)</t>
  </si>
  <si>
    <t>прочие доходы от оказания платных услуг (работ) получателями средств бюджетов городских округов</t>
  </si>
  <si>
    <t>000 1 13 02994 04 0000 130</t>
  </si>
  <si>
    <t>Прочие доходы от компенсации затрат бюджетов городских округов</t>
  </si>
  <si>
    <t>компенсация расходов по содержанию помещения</t>
  </si>
  <si>
    <t>прочие доходы (Администрация го Ступино)</t>
  </si>
  <si>
    <t>прочие доходы (МКУ ЦБУ го Ступино)</t>
  </si>
  <si>
    <t>прочие доходы (СД го Ступино)</t>
  </si>
  <si>
    <t>000 1 13 02994 04 0051 130</t>
  </si>
  <si>
    <t>Прочие доходы от компенсации затрат бюджетов городских округов (оздоровительная кампания детей)</t>
  </si>
  <si>
    <t>оздоровительная кампания "Управление образования"</t>
  </si>
  <si>
    <t>оздоровительная кампания "Комитет по физической культуре и массовому спорту", "Комитет по работе с молодежью и молодежной политике"</t>
  </si>
  <si>
    <t>000 1 13 02994 04 0085 130</t>
  </si>
  <si>
    <t xml:space="preserve">Прочие доходы от компенсации затрат бюджетов городских округов (родительская плата в ДДО) </t>
  </si>
  <si>
    <t>родительская плата в ДДО "Управление образования"</t>
  </si>
  <si>
    <t>000 1 14 00000 00 0000 000</t>
  </si>
  <si>
    <t>ДОХОДЫ ОТ ПРОДАЖИ МАТЕРИАЛЬНЫХ И НЕМАТЕРИАЛЬНЫХ АКТИВОВ</t>
  </si>
  <si>
    <t>000 1 14 02042 04 0000 410</t>
  </si>
  <si>
    <t>Доходы от реализации имущества, находящегося в оперативном управлении учреждений, находящихся в ведении органов управления и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</si>
  <si>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</si>
  <si>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</si>
  <si>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</si>
  <si>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</si>
  <si>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</si>
  <si>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</si>
  <si>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000 1 16 00000 00 0000 000</t>
  </si>
  <si>
    <t>ШТРАФЫ, САНКЦИИ, ВОЗМЕЩЕНИЕ УЩЕРБА</t>
  </si>
  <si>
    <t>000 1 17 00000 00 0000 000</t>
  </si>
  <si>
    <t xml:space="preserve">ПРОЧИЕ НЕНАЛОГОВЫЕ ДОХОДЫ </t>
  </si>
  <si>
    <t>000 1 17 01040 04 0000 180</t>
  </si>
  <si>
    <t>Невыясненные поступления, зачисляемые в бюджеты городских округов</t>
  </si>
  <si>
    <t>000 1 17 05040 04 0000 180</t>
  </si>
  <si>
    <t xml:space="preserve">Прочие неналоговые доходы бюджетов городских округов </t>
  </si>
  <si>
    <t>Прочие неналоговые доходы бюджетов городских округов (МКУ ЦБУ го Ступино)</t>
  </si>
  <si>
    <t>000 1 17 05040 04 0008 180</t>
  </si>
  <si>
    <t>Поступления по плате за размещение нестационарных торговых объектов</t>
  </si>
  <si>
    <t>000 1 17 05040 04 0009 180</t>
  </si>
  <si>
    <t>Поступления по плате за установку и эксплуатацию рекламной конструкции на земельном участке, здании или ином недвижимом имуществе, находящемся в собственности ГО Ступино МО</t>
  </si>
  <si>
    <t>000 1 17 05040 04 0010 180</t>
  </si>
  <si>
    <t xml:space="preserve"> Поступления за выдачу разрешения на вырубку зеленых насаждений – порубочного билета на территории городского округа Ступино Московской области</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</si>
  <si>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</si>
  <si>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</si>
  <si>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</si>
  <si>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</si>
  <si>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000 2 02 10000 00 0000 151</t>
  </si>
  <si>
    <t>ДОТАЦИИ БЮДЖЕТАМ БЮДЖЕТНОЙ СИСТЕМЫ РОССИЙСКОЙ ФЕДЕРАЦИИ</t>
  </si>
  <si>
    <t>000 2 02 15001 04 0000 151</t>
  </si>
  <si>
    <t>Дотации бюджетам городских округов на выравнивание бюджетной обеспеченности</t>
  </si>
  <si>
    <t>000 2 02 20000 00 0000 151</t>
  </si>
  <si>
    <t>СУБСИДИИ БЮДЖЕТАМ БЮДЖЕТНОЙ СИСТЕМЫ РОССИЙСКОЙ ФЕДЕРАЦИИ (МЕЖБЮДЖЕТНЫЕ СУБСИДИИ)</t>
  </si>
  <si>
    <t>000 2 02 20077 04 0000 151</t>
  </si>
  <si>
    <t>Субсидии бюджетам городских округов на софинансирование капитальных вложений в объекты муниципальной собственности</t>
  </si>
  <si>
    <t>000 2 02 20077 04 0001 151</t>
  </si>
  <si>
    <t>Субсидии бюджетам городских округов на софинансирование капитальных вложений в объекты муниципальной собственности (на капитальные вложения в общеобразовательные организации в целях поддержания односменного режима обучения)</t>
  </si>
  <si>
    <t>000 2 02 20077 04 0002 151</t>
  </si>
  <si>
    <t>000 2 02 20077 04 0003 151</t>
  </si>
  <si>
    <t>000 2 02 20216 04 0000 151</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</si>
  <si>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</si>
  <si>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000 2 02 20302 04 0000 151</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</si>
  <si>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</si>
  <si>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000 2 02 25027 04 0000 151</t>
  </si>
  <si>
    <t>Субсидии бюджетам городских округов на реализацию мероприятий государственной программы Российской Федерации "Доступная среда" на 2011 - 2020 годы</t>
  </si>
  <si>
    <t>000 2 02 25497 04 0000 151</t>
  </si>
  <si>
    <t>Субсидии бюджетам городских округов на реализацию мероприятий по обеспечению жильем молодых семей</t>
  </si>
  <si>
    <t xml:space="preserve">000 2 02 25519 04 0000 151 </t>
  </si>
  <si>
    <t>000 2 02 25555 04 0000 151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</si>
  <si>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</si>
  <si>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000 2 02 25567 04 0000 151</t>
  </si>
  <si>
    <t>Субсидии бюджетам городских округов на реализацию мероприятий по устойчивому развитию сельских территорий</t>
  </si>
  <si>
    <t>000 2 02 29999 04 0000 151</t>
  </si>
  <si>
    <t>Прочие субсидии бюджетам городских округов</t>
  </si>
  <si>
    <t xml:space="preserve"> -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t>
  </si>
  <si>
    <t xml:space="preserve"> - на обеспечение подвоза обучающихся к месту обучения в муниципальные общеобразовательные организации в Московской области, расположенные в сельских населенных пунктах</t>
  </si>
  <si>
    <t xml:space="preserve"> - на капитальные вложения в объекты социальной и инженерной инфраструктуры на территории военных городков (Коммунальное хозяйство)</t>
  </si>
  <si>
    <t xml:space="preserve"> - на обеспечение современными аппаратно-программными комплексами общеобразовательных организаций в Московской области</t>
  </si>
  <si>
    <t xml:space="preserve"> - на софинансирование расходов на повышение заработной платы работникам муниципальных учреждений в сфере культуры</t>
  </si>
  <si>
    <t xml:space="preserve"> - на дооснащение материально-техническими средствами - приобретение программного аппаратного комплекса для оформления паспортов гражданина Российской Федерации,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t>
  </si>
  <si>
    <t xml:space="preserve"> - на обеспечение (доведение до запланированных значений качественных показателей) учреждений дошкольного, начального общего, основного общего и среднего общего образования, находящихся в ведении органов местного самоуправления муниципальных образований Московской области, доступом в сеть Интернет</t>
  </si>
  <si>
    <t xml:space="preserve"> - на закупку оборудования для общеобразовательных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</si>
  <si>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 xml:space="preserve"> - на закупку оборудования для дошкольных 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</si>
  <si>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 xml:space="preserve"> - на приобретение автобусов для доставки обучающихся в общеобразовательные организации в Московской области, расположенные в сельских населенных пунктах</t>
  </si>
  <si>
    <t xml:space="preserve"> - на мероприятия по организации отдыха детей в каникулярное время </t>
  </si>
  <si>
    <t xml:space="preserve"> - на улучшение жилищных условий граждан, проживающих в сельской местности, в том числе молодых семей и молодых специалистов</t>
  </si>
  <si>
    <t xml:space="preserve"> - на ремонт подъездов в многоквартирных домах</t>
  </si>
  <si>
    <t xml:space="preserve"> - на строительство, реконструкцию, создание (организацию) объектов (мест) захоронения, накопления твердых коммунальных отходов, повышение экологической безопасности существующих объектов (мест), включая создание системы по сбору и обезвреживанию свалочного газа и предотвращение санитарно-эпидемиологической опасности</t>
  </si>
  <si>
    <t xml:space="preserve"> - на комплексное благоустройство территорий муниципальных образований Московской области</t>
  </si>
  <si>
    <t xml:space="preserve"> - на приобретение техники для нужд благоустройства территорий муниципальных образований Московской области</t>
  </si>
  <si>
    <t xml:space="preserve"> - на проектирование и реконструкцию муниципальных стадионов</t>
  </si>
  <si>
    <t xml:space="preserve"> - на капитальный ремонт и приобретение оборудования для оснащения плоскостных спортивных сооружений в муниципальных образованиях Московской области</t>
  </si>
  <si>
    <t xml:space="preserve"> - на приобретение и установку площадок для сдачи нормативов комплекса «Готов к труду и обороне» в муниципальных образованиях Московской области</t>
  </si>
  <si>
    <t xml:space="preserve"> - на предоставление доступа к электронным сервисам цифровой инфраструктуры в сфере жилищно-коммунального хозяйства</t>
  </si>
  <si>
    <t xml:space="preserve"> - на обеспечение современными аппаратно-программными комплексами со средствами криптографической защиты информации муниципальных организаций Московской области</t>
  </si>
  <si>
    <t xml:space="preserve"> - на софинансирование работ в целях проведения капитального ремонта и ремонта автомобильных дорог, примыкающих к территориям садоводческих, огороднических и дачных некоммерческих объединений граждан</t>
  </si>
  <si>
    <t xml:space="preserve"> - на софинансирование транспортного обеспечения садоводческих, огороднических или дачных некоммерческих объединений граждан, расположенных на территории Московской области, на муниципальных маршрутах регулярных перевозок по регулируемым тарифам</t>
  </si>
  <si>
    <t xml:space="preserve"> - на ликвидацию несанкционированных свалок и навалов мусора</t>
  </si>
  <si>
    <t xml:space="preserve"> - на организацию деятельности многофункциональных центров предоставления государственных и муниципальных услуг, действующих на территории Московской области, по приему и обработке заявлений о включении избирателей, участников референдума в список избирателей, участников референдума по месту нахождения и направлению соответствующей информации в территориальные избирательные комиссии</t>
  </si>
  <si>
    <t>000 2 02 30000 00 0000 151</t>
  </si>
  <si>
    <t>СУБВЕНЦИИ БЮДЖЕТАМ БЮДЖЕТНОЙ СИСТЕМЫ РОССИЙСКОЙ ФЕДЕРАЦИИ</t>
  </si>
  <si>
    <t>000 2 02 30022 04 0000 151</t>
  </si>
  <si>
    <t>Субвенции бюджетам городских округов на предоставление гражданам субсидий на оплату жилого помещения и коммунальных услуг</t>
  </si>
  <si>
    <t xml:space="preserve"> - на предоставление гражданам субсидий на оплату жилого помещения и коммунальных услуг</t>
  </si>
  <si>
    <t xml:space="preserve"> - на обеспечение предоставления гражданам субсидий на оплату жилого помещения и коммунальных услуг</t>
  </si>
  <si>
    <t>000 2 02 30024 04 0000 151</t>
  </si>
  <si>
    <t>Субвенции бюджетам городских округов на выполнение передаваемых полномочий субъектов Российской Федерации</t>
  </si>
  <si>
    <t xml:space="preserve"> - по организации проведения мероприятий по отлову и содержанию безнадзорных животных</t>
  </si>
  <si>
    <t xml:space="preserve"> -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t>
  </si>
  <si>
    <t xml:space="preserve"> - на обеспечение переданного государственного полномочия Московской области по созданию комиссий по делам несовершеннолетних и защите их прав</t>
  </si>
  <si>
    <t xml:space="preserve"> - на осуществление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t>
  </si>
  <si>
    <t xml:space="preserve"> - на оплату расходов,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t>
  </si>
  <si>
    <t xml:space="preserve"> - на создание административных комиссий, уполномоченных рассматривать дела об административных правонарушениях в сфере благоустройства</t>
  </si>
  <si>
    <t xml:space="preserve"> - на осуществление государственных полномочий в соответствии с Законом Московской области № 107/2014-ОЗ «О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t>
  </si>
  <si>
    <t xml:space="preserve"> - на осуществление государственных полномочий Московской области в области земельных отношений (государственная программа Московской области «Эффективная власть» на 2017-2021 годы)</t>
  </si>
  <si>
    <t>000 2 02 30029 04 0000 151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</si>
  <si>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</si>
  <si>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000 2 02 35082 04 0000 151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</si>
  <si>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</si>
  <si>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000 2 02 35120 04 0000 151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</si>
  <si>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</si>
  <si>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000 2 02 39999 04 0000 151</t>
  </si>
  <si>
    <t>Прочие субвенции бюджетам городских округов</t>
  </si>
  <si>
    <t xml:space="preserve"> - на обеспечение полноценным питанием беременных женщин, кормящих матерей, а также детей в возрасте до трех лет в Московской области</t>
  </si>
  <si>
    <t>000 2 02 40000 00 0000 151</t>
  </si>
  <si>
    <t>ИНЫЕ МЕЖБЮДЖЕТНЫЕ ТРАНСФЕРТЫ</t>
  </si>
  <si>
    <t>000 2 02 45160 04 0000 151</t>
  </si>
  <si>
    <t>Межбюджетные трансферты, передаваемые бюджетам городских округов для компенсации дополнительных расходов, возникших в результате решений, принятых органами власти другого уровня</t>
  </si>
  <si>
    <t>000 2 02 49999 04 0000 151</t>
  </si>
  <si>
    <t>Прочие межбюджетные трансферты, передаваемые бюджетам городских округов</t>
  </si>
  <si>
    <t xml:space="preserve"> - на реализацию отдельных мероприятий муниципальных программ (подпрограмм) в сфере культуры</t>
  </si>
  <si>
    <t xml:space="preserve"> -  на реализацию проектов государственно-частного партнерства в жилищно-коммунальном хозяйстве в сфере теплоснабжения</t>
  </si>
  <si>
    <t>000 2 04 00000 00 0000 180</t>
  </si>
  <si>
    <t>БЕЗВОЗМЕЗДНЫЕ ПОСТУПЛЕНИЯ ОТ НЕГОСУДАРСТВЕННЫХ ОРГАНИЗАЦИЙ</t>
  </si>
  <si>
    <t>000 2 07 00000 00 0000 180</t>
  </si>
  <si>
    <t>ПРОЧИЕ БЕЗВОЗМЕЗДНЫЕ ПОСТУПЛЕНИЯ</t>
  </si>
  <si>
    <t>000 2 18 00000 00 0000 000</t>
  </si>
  <si>
    <t>ДОХОДЫ БЮДЖЕТОВ БЮДЖЕТНОЙ СИСТЕМЫ РФ ОТ ВОЗВРАТА БЮДЖЕТАМИ БЮДЖЕТНОЙ СИСТЕМЫ РФ И ОРГАНИЗАЦИЯМИ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</si>
  <si>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</si>
  <si>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t>
  </si>
  <si>
    <t>ВСЕГО ДОХОДОВ</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</si>
  <si>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i/>
        <vertAlign val="superscript"/>
        <sz val="9"/>
        <rFont val="Arial"/>
        <family val="2"/>
        <charset val="204"/>
      </rPr>
      <t>1</t>
    </r>
    <r>
      <rPr>
        <i/>
        <sz val="9"/>
        <rFont val="Arial"/>
        <family val="2"/>
        <charset val="204"/>
      </rPr>
      <t xml:space="preserve"> и 228 Налогового кодекса Российской Федерации</t>
    </r>
  </si>
  <si>
    <r>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t>
    </r>
    <r>
      <rPr>
        <i/>
        <vertAlign val="superscript"/>
        <sz val="9"/>
        <rFont val="Arial"/>
        <family val="2"/>
        <charset val="204"/>
      </rPr>
      <t xml:space="preserve">1 </t>
    </r>
    <r>
      <rPr>
        <i/>
        <sz val="9"/>
        <rFont val="Arial"/>
        <family val="2"/>
        <charset val="204"/>
      </rPr>
      <t>Налогового кодекса Российской Федерации</t>
    </r>
  </si>
  <si>
    <r>
      <t xml:space="preserve">Субсидия бюджетам городских округов на поддержку отрасли культуры   </t>
    </r>
    <r>
      <rPr>
        <i/>
        <sz val="9"/>
        <rFont val="Arial"/>
        <family val="2"/>
        <charset val="204"/>
      </rPr>
      <t>(Подключение муниципальных общедоступных библиотек и государственных центральных библиотек в субъектах РФ к информационно-телекоммуникационной сети "Интернет" и развитие библиотечного дела с учетом задачи расширения информационных технологий и оцифровки)</t>
    </r>
  </si>
  <si>
    <r>
      <t xml:space="preserve"> - на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t>
    </r>
    <r>
      <rPr>
        <b/>
        <i/>
        <sz val="9"/>
        <rFont val="Arial"/>
        <family val="2"/>
        <charset val="204"/>
      </rPr>
      <t xml:space="preserve"> в муниципальных общеобразовательных организациях</t>
    </r>
    <r>
      <rPr>
        <i/>
        <sz val="9"/>
        <rFont val="Arial"/>
        <family val="2"/>
        <charset val="204"/>
      </rPr>
      <t xml:space="preserve">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r>
  </si>
  <si>
    <r>
      <t xml:space="preserve"> - на финансовое обеспечение государственных гарантий реализации прав граждан на получение общедоступного и бесплатного дошкольного образования </t>
    </r>
    <r>
      <rPr>
        <b/>
        <i/>
        <sz val="9"/>
        <rFont val="Arial"/>
        <family val="2"/>
        <charset val="204"/>
      </rPr>
      <t>в муниципальных дошкольных образовательных организациях</t>
    </r>
    <r>
      <rPr>
        <i/>
        <sz val="9"/>
        <rFont val="Arial"/>
        <family val="2"/>
        <charset val="204"/>
      </rPr>
      <t xml:space="preserve">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r>
  </si>
  <si>
    <r>
      <t xml:space="preserve"> - на финансовое обеспечение получения гражданами дошкольного, начального общего, основного общего, среднего общего образования </t>
    </r>
    <r>
      <rPr>
        <b/>
        <i/>
        <sz val="9"/>
        <rFont val="Arial"/>
        <family val="2"/>
        <charset val="204"/>
      </rPr>
      <t>в частных общеобразовательных организациях</t>
    </r>
    <r>
      <rPr>
        <i/>
        <sz val="9"/>
        <rFont val="Arial"/>
        <family val="2"/>
        <charset val="204"/>
      </rPr>
      <t xml:space="preserve">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r>
  </si>
  <si>
    <t>Проведение аварийно-восстановительных работ поврежденной кровли зданий Городищенского дома культуры, Аксиньинского дома культуры</t>
  </si>
  <si>
    <t>Проведение ремонтных работ по восстановлению кровли и вентиляционной трубы МАДОУ ЦРР д/с № 13 "Петрушка"</t>
  </si>
  <si>
    <t xml:space="preserve">Приложение 1
к отчету об исполнении бюджета
городского округа Ступино
Московской области за 2018 год
</t>
  </si>
  <si>
    <t xml:space="preserve">Приложение 2
к отчету об исполнении бюджета
городского округа Ступино
Московской области за 2018 год
</t>
  </si>
  <si>
    <t xml:space="preserve">Приложение 3
к отчету об исполнении бюджета
городского округа Ступино
Московской области за 2018 год
</t>
  </si>
  <si>
    <t xml:space="preserve">Приложение 4
к отчету об исполнении бюджета
городского округа Ступино
Московской области за 2018 год
</t>
  </si>
  <si>
    <t xml:space="preserve">Приложение 5
к отчету об исполнении бюджета
городского округа Ступино
Московской области за 2018 год
</t>
  </si>
  <si>
    <t xml:space="preserve">Приложение 6
к отчету об исполнении бюджета
городского округа Ступино
Московской области за 2018 год
</t>
  </si>
  <si>
    <t xml:space="preserve">Приложение 7
к отчету об исполнении бюджета
городского округа Ступино
Московской области за 2018 год
</t>
  </si>
  <si>
    <t xml:space="preserve">Приложение 8
к отчету об исполнении бюджета
городского округа Ступино
Московской области за 2018 год
</t>
  </si>
  <si>
    <t>Исполнение бюджета городского округа Ступино Московской области по муниципальным программам и непрограммным направлениям деятельности  за 2018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</si>
</sst>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р_._-;\-* #,##0.00_р_._-;_-* &quot;-&quot;??_р_._-;_-@_-"/>
    <numFmt numFmtId="164" formatCode="dd/mm/yyyy\ hh:mm"/>
    <numFmt numFmtId="165" formatCode="?"/>
    <numFmt numFmtId="166" formatCode="#,##0.0"/>
    <numFmt numFmtId="167" formatCode="0.0%"/>
    <numFmt numFmtId="168" formatCode="0.0"/>
    <numFmt numFmtId="169" formatCode="0.000"/>
    <numFmt numFmtId="170" formatCode="#,##0.0_ ;\-#,##0.0\ "/>
  </numFmts>
  <fonts count="36" x14ac:knownFonts="1">
    <font>
      <sz val="10"/>
      <name val="Arial"/>
    </font>
    <font>
      <sz val="8.5"/>
      <name val="MS Sans Serif"/>
    </font>
    <font>
      <sz val="8"/>
      <name val="Arial Cyr"/>
    </font>
    <font>
      <b/>
      <sz val="11"/>
      <name val="Times New Roman"/>
      <family val="1"/>
      <charset val="204"/>
    </font>
    <font>
      <sz val="10"/>
      <name val="Arial"/>
      <family val="2"/>
      <charset val="204"/>
    </font>
    <font>
      <b/>
      <sz val="11"/>
      <name val="Arial"/>
      <family val="2"/>
      <charset val="204"/>
    </font>
    <font>
      <sz val="8"/>
      <name val="Arial"/>
      <family val="2"/>
      <charset val="204"/>
    </font>
    <font>
      <sz val="9"/>
      <name val="Arial"/>
      <family val="2"/>
      <charset val="204"/>
    </font>
    <font>
      <b/>
      <sz val="9"/>
      <name val="Arial"/>
      <family val="2"/>
      <charset val="204"/>
    </font>
    <font>
      <b/>
      <sz val="11"/>
      <name val="Times New Roman"/>
      <family val="1"/>
      <charset val="204"/>
    </font>
    <font>
      <sz val="8"/>
      <name val="Arial Cyr"/>
      <family val="2"/>
      <charset val="204"/>
    </font>
    <font>
      <b/>
      <sz val="12"/>
      <name val="Arial Cyr"/>
      <family val="2"/>
      <charset val="204"/>
    </font>
    <font>
      <sz val="10"/>
      <name val="Arial Cyr"/>
      <family val="2"/>
      <charset val="204"/>
    </font>
    <font>
      <sz val="10"/>
      <name val="Times New Roman"/>
      <family val="1"/>
    </font>
    <font>
      <sz val="9"/>
      <name val="Times New Roman"/>
      <family val="1"/>
    </font>
    <font>
      <sz val="6"/>
      <name val="Times New Roman"/>
      <family val="1"/>
      <charset val="204"/>
    </font>
    <font>
      <b/>
      <sz val="10"/>
      <name val="Arial"/>
      <family val="2"/>
      <charset val="204"/>
    </font>
    <font>
      <sz val="8"/>
      <color indexed="10"/>
      <name val="Arial"/>
      <family val="2"/>
      <charset val="204"/>
    </font>
    <font>
      <sz val="6"/>
      <name val="Arial"/>
      <family val="2"/>
      <charset val="204"/>
    </font>
    <font>
      <sz val="11"/>
      <name val="Arial Cyr"/>
      <charset val="204"/>
    </font>
    <font>
      <sz val="12"/>
      <name val="Times New Roman"/>
      <family val="1"/>
      <charset val="204"/>
    </font>
    <font>
      <b/>
      <sz val="11"/>
      <name val="Arial Cyr"/>
      <charset val="204"/>
    </font>
    <font>
      <sz val="12"/>
      <name val="Arial Cyr"/>
      <family val="2"/>
      <charset val="204"/>
    </font>
    <font>
      <sz val="10"/>
      <name val="Arial Cyr"/>
      <charset val="204"/>
    </font>
    <font>
      <sz val="14"/>
      <name val="Arial Cyr"/>
      <family val="2"/>
      <charset val="204"/>
    </font>
    <font>
      <sz val="11"/>
      <name val="Arial"/>
      <family val="2"/>
      <charset val="204"/>
    </font>
    <font>
      <i/>
      <sz val="10"/>
      <name val="Arial"/>
      <family val="2"/>
      <charset val="204"/>
    </font>
    <font>
      <sz val="11"/>
      <name val="Arial Cyr"/>
    </font>
    <font>
      <sz val="10"/>
      <name val="Arial"/>
      <family val="2"/>
      <charset val="204"/>
    </font>
    <font>
      <sz val="11"/>
      <color indexed="8"/>
      <name val="Calibri"/>
      <family val="2"/>
      <charset val="204"/>
    </font>
    <font>
      <sz val="9"/>
      <color rgb="FFFF00FF"/>
      <name val="Arial"/>
      <family val="2"/>
      <charset val="204"/>
    </font>
    <font>
      <sz val="9"/>
      <color indexed="10"/>
      <name val="Arial"/>
      <family val="2"/>
      <charset val="204"/>
    </font>
    <font>
      <i/>
      <sz val="9"/>
      <name val="Arial"/>
      <family val="2"/>
      <charset val="204"/>
    </font>
    <font>
      <i/>
      <vertAlign val="superscript"/>
      <sz val="9"/>
      <name val="Arial"/>
      <family val="2"/>
      <charset val="204"/>
    </font>
    <font>
      <sz val="9"/>
      <color indexed="36"/>
      <name val="Arial"/>
      <family val="2"/>
      <charset val="204"/>
    </font>
    <font>
      <b/>
      <i/>
      <sz val="9"/>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4" fillId="0" borderId="0"/>
    <xf numFmtId="0" fontId="4" fillId="0" borderId="0"/>
    <xf numFmtId="0" fontId="20" fillId="0" borderId="0"/>
    <xf numFmtId="0" fontId="23" fillId="0" borderId="0"/>
    <xf numFmtId="43" fontId="28" fillId="0" borderId="0" applyFont="0" applyFill="0" applyBorder="0" applyAlignment="0" applyProtection="0"/>
    <xf numFmtId="0" fontId="29" fillId="0" borderId="0"/>
  </cellStyleXfs>
  <cellXfs count="238">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left"/>
    </xf>
    <xf numFmtId="0" fontId="6" fillId="0" borderId="0" xfId="0" applyFont="1" applyBorder="1" applyAlignment="1" applyProtection="1">
      <alignment wrapText="1"/>
    </xf>
    <xf numFmtId="0" fontId="4" fillId="0" borderId="0" xfId="0" applyFont="1" applyAlignment="1">
      <alignment horizontal="center" wrapText="1"/>
    </xf>
    <xf numFmtId="0" fontId="4" fillId="0" borderId="0" xfId="0" applyFont="1"/>
    <xf numFmtId="0" fontId="7" fillId="0" borderId="0" xfId="0" applyFont="1" applyBorder="1" applyAlignment="1" applyProtection="1">
      <alignment wrapText="1"/>
    </xf>
    <xf numFmtId="0" fontId="7" fillId="0" borderId="0" xfId="0" applyFont="1" applyBorder="1" applyAlignment="1" applyProtection="1">
      <alignment horizontal="right" wrapText="1"/>
    </xf>
    <xf numFmtId="49" fontId="8" fillId="0" borderId="1" xfId="0" applyNumberFormat="1" applyFont="1" applyBorder="1" applyAlignment="1" applyProtection="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pplyProtection="1">
      <alignment horizontal="left" vertical="center" wrapText="1"/>
    </xf>
    <xf numFmtId="166" fontId="8" fillId="0" borderId="1" xfId="0" applyNumberFormat="1" applyFont="1" applyBorder="1" applyAlignment="1" applyProtection="1">
      <alignment horizontal="right" vertical="center" wrapText="1"/>
    </xf>
    <xf numFmtId="166" fontId="8" fillId="0" borderId="1" xfId="0" applyNumberFormat="1" applyFont="1" applyBorder="1" applyAlignment="1">
      <alignment vertical="center"/>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166" fontId="7" fillId="0" borderId="1" xfId="0" applyNumberFormat="1" applyFont="1" applyBorder="1" applyAlignment="1" applyProtection="1">
      <alignment horizontal="right" vertical="center" wrapText="1"/>
    </xf>
    <xf numFmtId="166" fontId="7" fillId="0" borderId="1" xfId="0" applyNumberFormat="1" applyFont="1" applyBorder="1" applyAlignment="1">
      <alignment vertical="center"/>
    </xf>
    <xf numFmtId="49" fontId="8" fillId="0" borderId="1" xfId="0" applyNumberFormat="1" applyFont="1" applyBorder="1" applyAlignment="1" applyProtection="1">
      <alignment horizontal="left"/>
    </xf>
    <xf numFmtId="49" fontId="8" fillId="0" borderId="1" xfId="0" applyNumberFormat="1" applyFont="1" applyBorder="1" applyAlignment="1" applyProtection="1">
      <alignment horizontal="center"/>
    </xf>
    <xf numFmtId="166" fontId="8" fillId="0" borderId="1" xfId="0" applyNumberFormat="1" applyFont="1" applyBorder="1" applyAlignment="1" applyProtection="1">
      <alignment horizontal="right"/>
    </xf>
    <xf numFmtId="0" fontId="9" fillId="0" borderId="0" xfId="0" applyFont="1" applyBorder="1" applyAlignment="1" applyProtection="1">
      <alignment horizontal="center"/>
    </xf>
    <xf numFmtId="0" fontId="9" fillId="0" borderId="0" xfId="0" applyFont="1" applyBorder="1" applyAlignment="1" applyProtection="1">
      <alignment horizontal="left"/>
    </xf>
    <xf numFmtId="164" fontId="9" fillId="0" borderId="0" xfId="0" applyNumberFormat="1" applyFont="1" applyBorder="1" applyAlignment="1" applyProtection="1">
      <alignment horizontal="center"/>
    </xf>
    <xf numFmtId="0" fontId="1" fillId="0" borderId="0" xfId="0" applyFont="1" applyBorder="1" applyAlignment="1" applyProtection="1">
      <alignment wrapText="1"/>
    </xf>
    <xf numFmtId="0" fontId="0" fillId="0" borderId="0" xfId="0" applyAlignment="1">
      <alignment wrapText="1"/>
    </xf>
    <xf numFmtId="0" fontId="0" fillId="0" borderId="0"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5" fillId="0" borderId="0" xfId="0" applyFont="1" applyBorder="1" applyAlignment="1" applyProtection="1">
      <alignment horizontal="center" vertical="top" wrapText="1"/>
    </xf>
    <xf numFmtId="0" fontId="5" fillId="0" borderId="0" xfId="0" applyFont="1" applyAlignment="1">
      <alignment horizontal="center" vertical="top" wrapText="1"/>
    </xf>
    <xf numFmtId="0" fontId="6" fillId="0" borderId="0" xfId="0" applyFont="1"/>
    <xf numFmtId="0" fontId="10" fillId="0" borderId="0" xfId="0" applyFont="1" applyAlignment="1">
      <alignment horizontal="right" wrapText="1"/>
    </xf>
    <xf numFmtId="0" fontId="0" fillId="0" borderId="0" xfId="0" applyAlignment="1">
      <alignment horizontal="left" wrapText="1"/>
    </xf>
    <xf numFmtId="0" fontId="12" fillId="0" borderId="0" xfId="0" applyFont="1"/>
    <xf numFmtId="0" fontId="0" fillId="0" borderId="0" xfId="0" applyFont="1"/>
    <xf numFmtId="0" fontId="0"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0" xfId="0" applyAlignment="1">
      <alignment vertical="top"/>
    </xf>
    <xf numFmtId="0" fontId="0" fillId="0" borderId="0" xfId="0" applyAlignment="1">
      <alignment vertical="top" wrapText="1"/>
    </xf>
    <xf numFmtId="0" fontId="0" fillId="0" borderId="1" xfId="0" applyFont="1" applyBorder="1"/>
    <xf numFmtId="0" fontId="0" fillId="0" borderId="2" xfId="0" applyFont="1" applyBorder="1" applyAlignment="1">
      <alignment horizontal="center" vertical="center"/>
    </xf>
    <xf numFmtId="166" fontId="0" fillId="0" borderId="2" xfId="0" applyNumberFormat="1" applyFont="1" applyFill="1" applyBorder="1" applyAlignment="1">
      <alignment horizontal="center" vertical="center"/>
    </xf>
    <xf numFmtId="166" fontId="0" fillId="0" borderId="2" xfId="0" applyNumberFormat="1" applyFont="1" applyFill="1" applyBorder="1" applyAlignment="1">
      <alignment horizontal="center" vertical="center" wrapText="1"/>
    </xf>
    <xf numFmtId="167" fontId="4" fillId="0" borderId="2" xfId="0" applyNumberFormat="1" applyFont="1" applyFill="1" applyBorder="1" applyAlignment="1">
      <alignment horizontal="center" vertical="center"/>
    </xf>
    <xf numFmtId="0" fontId="0" fillId="0" borderId="0" xfId="0" applyAlignment="1">
      <alignment vertical="center"/>
    </xf>
    <xf numFmtId="166" fontId="0" fillId="0" borderId="1" xfId="0" applyNumberFormat="1" applyFont="1" applyFill="1" applyBorder="1" applyAlignment="1">
      <alignment horizontal="center" vertical="center"/>
    </xf>
    <xf numFmtId="167" fontId="4" fillId="0" borderId="1" xfId="0" applyNumberFormat="1" applyFont="1" applyFill="1" applyBorder="1" applyAlignment="1">
      <alignment horizontal="center" vertical="center"/>
    </xf>
    <xf numFmtId="0" fontId="0" fillId="0" borderId="0" xfId="0" applyFont="1" applyFill="1"/>
    <xf numFmtId="2" fontId="0" fillId="0" borderId="0" xfId="0" applyNumberFormat="1"/>
    <xf numFmtId="0" fontId="0" fillId="0" borderId="3" xfId="0" applyFont="1" applyBorder="1" applyAlignment="1">
      <alignment horizontal="center" vertical="top" wrapText="1"/>
    </xf>
    <xf numFmtId="0" fontId="0" fillId="0" borderId="1" xfId="0" applyFill="1" applyBorder="1" applyAlignment="1">
      <alignment horizontal="center" vertical="top" wrapText="1"/>
    </xf>
    <xf numFmtId="0" fontId="0" fillId="0" borderId="1" xfId="0" applyFont="1" applyFill="1" applyBorder="1" applyAlignment="1">
      <alignment horizontal="center" vertical="top" wrapText="1"/>
    </xf>
    <xf numFmtId="0" fontId="0" fillId="0" borderId="1" xfId="0" applyFont="1" applyBorder="1" applyAlignment="1">
      <alignment horizontal="center" vertical="center"/>
    </xf>
    <xf numFmtId="167" fontId="0" fillId="0" borderId="1" xfId="0" applyNumberFormat="1" applyFont="1" applyFill="1" applyBorder="1" applyAlignment="1">
      <alignment horizontal="center" vertical="center"/>
    </xf>
    <xf numFmtId="166" fontId="0" fillId="0" borderId="5" xfId="0" applyNumberFormat="1" applyFont="1" applyFill="1" applyBorder="1" applyAlignment="1">
      <alignment horizontal="center" vertical="center"/>
    </xf>
    <xf numFmtId="1" fontId="12" fillId="0" borderId="0" xfId="0" applyNumberFormat="1" applyFont="1" applyBorder="1" applyAlignment="1">
      <alignment horizontal="center"/>
    </xf>
    <xf numFmtId="0" fontId="0" fillId="0" borderId="0" xfId="0" applyAlignment="1">
      <alignment horizontal="center" wrapText="1"/>
    </xf>
    <xf numFmtId="0" fontId="0" fillId="0" borderId="0" xfId="0" applyAlignment="1"/>
    <xf numFmtId="0" fontId="0" fillId="0" borderId="0" xfId="0" applyAlignment="1">
      <alignment horizontal="right" vertical="center" wrapText="1"/>
    </xf>
    <xf numFmtId="0" fontId="0" fillId="0" borderId="0" xfId="0" applyAlignment="1">
      <alignment horizontal="left" vertical="center" wrapText="1"/>
    </xf>
    <xf numFmtId="0" fontId="13" fillId="0" borderId="0" xfId="0" applyFont="1"/>
    <xf numFmtId="0" fontId="0" fillId="0" borderId="0" xfId="0" applyAlignment="1">
      <alignment horizontal="center" vertical="center" wrapText="1"/>
    </xf>
    <xf numFmtId="0" fontId="14" fillId="0" borderId="0" xfId="0" applyFont="1" applyBorder="1"/>
    <xf numFmtId="0" fontId="15" fillId="0" borderId="0" xfId="0" applyFont="1" applyAlignment="1">
      <alignment horizontal="right"/>
    </xf>
    <xf numFmtId="0" fontId="0" fillId="0" borderId="0" xfId="0" applyAlignment="1">
      <alignment vertical="center" wrapText="1"/>
    </xf>
    <xf numFmtId="0" fontId="0" fillId="0" borderId="2" xfId="0" applyBorder="1" applyAlignment="1">
      <alignment horizontal="left" vertical="center" wrapText="1"/>
    </xf>
    <xf numFmtId="0" fontId="4" fillId="0" borderId="0" xfId="1" applyFont="1"/>
    <xf numFmtId="0" fontId="7" fillId="0" borderId="0" xfId="2" applyFont="1" applyAlignment="1">
      <alignment horizontal="right" wrapText="1"/>
    </xf>
    <xf numFmtId="0" fontId="16" fillId="0" borderId="0" xfId="1" applyFont="1" applyBorder="1" applyAlignment="1">
      <alignment horizontal="center" vertical="center" wrapText="1"/>
    </xf>
    <xf numFmtId="0" fontId="4" fillId="0" borderId="0" xfId="1" applyFont="1" applyAlignment="1">
      <alignment horizontal="right"/>
    </xf>
    <xf numFmtId="0" fontId="16" fillId="0" borderId="6" xfId="1" applyFont="1" applyBorder="1" applyAlignment="1">
      <alignment horizontal="center"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1" xfId="2" applyFont="1" applyBorder="1" applyAlignment="1">
      <alignment horizontal="center" vertical="center" wrapText="1"/>
    </xf>
    <xf numFmtId="49" fontId="4" fillId="0" borderId="1" xfId="1" applyNumberFormat="1" applyFont="1" applyBorder="1" applyAlignment="1">
      <alignment vertical="top"/>
    </xf>
    <xf numFmtId="168" fontId="16" fillId="0" borderId="1" xfId="1" applyNumberFormat="1" applyFont="1" applyFill="1" applyBorder="1" applyAlignment="1">
      <alignment vertical="center"/>
    </xf>
    <xf numFmtId="0" fontId="4" fillId="0" borderId="0" xfId="1" applyFont="1" applyFill="1" applyAlignment="1">
      <alignment vertical="center"/>
    </xf>
    <xf numFmtId="0" fontId="4" fillId="0" borderId="0" xfId="1" applyFont="1" applyFill="1"/>
    <xf numFmtId="168" fontId="4" fillId="0" borderId="1" xfId="1" applyNumberFormat="1" applyFont="1" applyFill="1" applyBorder="1" applyAlignment="1">
      <alignment horizontal="right" vertical="top"/>
    </xf>
    <xf numFmtId="9" fontId="4" fillId="0" borderId="0" xfId="1" applyNumberFormat="1" applyFont="1" applyFill="1" applyAlignment="1">
      <alignment vertical="top"/>
    </xf>
    <xf numFmtId="49" fontId="16" fillId="0" borderId="1" xfId="1" applyNumberFormat="1" applyFont="1" applyBorder="1" applyAlignment="1">
      <alignment vertical="center"/>
    </xf>
    <xf numFmtId="0" fontId="16" fillId="0" borderId="1" xfId="1" applyFont="1" applyBorder="1" applyAlignment="1">
      <alignment horizontal="left" vertical="center"/>
    </xf>
    <xf numFmtId="0" fontId="4" fillId="0" borderId="1" xfId="1" applyFont="1" applyBorder="1" applyAlignment="1">
      <alignment vertical="center"/>
    </xf>
    <xf numFmtId="0" fontId="16" fillId="0" borderId="1" xfId="1" applyFont="1" applyBorder="1" applyAlignment="1">
      <alignment horizontal="center" vertical="center"/>
    </xf>
    <xf numFmtId="168" fontId="4" fillId="0" borderId="0" xfId="1" applyNumberFormat="1" applyFont="1" applyFill="1"/>
    <xf numFmtId="168" fontId="16" fillId="0" borderId="0" xfId="1" applyNumberFormat="1" applyFont="1" applyFill="1" applyAlignment="1">
      <alignment vertical="top"/>
    </xf>
    <xf numFmtId="49" fontId="4" fillId="0" borderId="1" xfId="1" applyNumberFormat="1" applyFont="1" applyBorder="1" applyAlignment="1">
      <alignment vertical="center"/>
    </xf>
    <xf numFmtId="168" fontId="4" fillId="0" borderId="1" xfId="1" applyNumberFormat="1" applyFont="1" applyFill="1" applyBorder="1" applyAlignment="1">
      <alignment vertical="center"/>
    </xf>
    <xf numFmtId="168" fontId="6" fillId="0" borderId="0" xfId="1" applyNumberFormat="1" applyFont="1" applyFill="1" applyAlignment="1">
      <alignment horizontal="center" vertical="top" wrapText="1"/>
    </xf>
    <xf numFmtId="0" fontId="17" fillId="0" borderId="0" xfId="1" applyFont="1" applyFill="1" applyAlignment="1">
      <alignment horizontal="center" vertical="top" wrapText="1"/>
    </xf>
    <xf numFmtId="0" fontId="6" fillId="0" borderId="0" xfId="1" applyFont="1" applyFill="1" applyAlignment="1">
      <alignment horizontal="center" vertical="top" wrapText="1"/>
    </xf>
    <xf numFmtId="0" fontId="6" fillId="0" borderId="0" xfId="1" applyFont="1" applyFill="1" applyAlignment="1">
      <alignment horizontal="center" wrapText="1"/>
    </xf>
    <xf numFmtId="168" fontId="4" fillId="0" borderId="0" xfId="1" applyNumberFormat="1" applyFont="1" applyFill="1" applyAlignment="1">
      <alignment vertical="top"/>
    </xf>
    <xf numFmtId="168" fontId="16" fillId="0" borderId="0" xfId="1" applyNumberFormat="1" applyFont="1" applyFill="1"/>
    <xf numFmtId="168" fontId="16" fillId="0" borderId="0" xfId="1" applyNumberFormat="1" applyFont="1" applyFill="1" applyBorder="1"/>
    <xf numFmtId="168" fontId="4" fillId="0" borderId="0" xfId="1" applyNumberFormat="1" applyFont="1" applyFill="1" applyBorder="1"/>
    <xf numFmtId="168" fontId="16" fillId="0" borderId="0" xfId="1" applyNumberFormat="1" applyFont="1" applyFill="1" applyBorder="1" applyAlignment="1">
      <alignment vertical="top"/>
    </xf>
    <xf numFmtId="0" fontId="4" fillId="0" borderId="0" xfId="0" applyFont="1" applyFill="1" applyBorder="1"/>
    <xf numFmtId="0" fontId="16" fillId="0" borderId="0" xfId="1" applyFont="1"/>
    <xf numFmtId="0" fontId="16" fillId="0" borderId="0" xfId="1" applyFont="1" applyFill="1"/>
    <xf numFmtId="0" fontId="18" fillId="0" borderId="0" xfId="1" applyFont="1"/>
    <xf numFmtId="168" fontId="16" fillId="0" borderId="0" xfId="1" applyNumberFormat="1" applyFont="1" applyAlignment="1">
      <alignment vertical="top"/>
    </xf>
    <xf numFmtId="168" fontId="4" fillId="0" borderId="0" xfId="0" applyNumberFormat="1" applyFont="1" applyFill="1" applyAlignment="1">
      <alignment horizontal="right"/>
    </xf>
    <xf numFmtId="168" fontId="4" fillId="0" borderId="0" xfId="1" applyNumberFormat="1" applyFont="1" applyAlignment="1">
      <alignment vertical="top"/>
    </xf>
    <xf numFmtId="0" fontId="4" fillId="0" borderId="0" xfId="0" applyFont="1" applyAlignment="1"/>
    <xf numFmtId="0" fontId="4" fillId="0" borderId="0" xfId="1" applyFont="1" applyFill="1" applyAlignment="1">
      <alignment horizontal="right"/>
    </xf>
    <xf numFmtId="0" fontId="6" fillId="0" borderId="0" xfId="1" applyFont="1" applyAlignment="1">
      <alignment horizontal="left"/>
    </xf>
    <xf numFmtId="0" fontId="4" fillId="0" borderId="0" xfId="1" applyFont="1" applyAlignment="1">
      <alignment horizontal="center" wrapText="1"/>
    </xf>
    <xf numFmtId="0" fontId="19" fillId="0" borderId="0" xfId="0" applyFont="1"/>
    <xf numFmtId="0" fontId="19" fillId="0" borderId="1" xfId="0" applyFont="1" applyBorder="1" applyAlignment="1">
      <alignment horizontal="center"/>
    </xf>
    <xf numFmtId="166" fontId="19" fillId="0" borderId="1" xfId="0" applyNumberFormat="1" applyFont="1" applyBorder="1" applyAlignment="1">
      <alignment horizontal="center"/>
    </xf>
    <xf numFmtId="0" fontId="19" fillId="0" borderId="1" xfId="0" applyFont="1" applyBorder="1" applyAlignment="1">
      <alignment horizontal="left" wrapText="1"/>
    </xf>
    <xf numFmtId="0" fontId="19" fillId="0" borderId="1" xfId="0" applyFont="1" applyFill="1" applyBorder="1" applyAlignment="1">
      <alignment horizontal="left" wrapText="1"/>
    </xf>
    <xf numFmtId="166" fontId="19" fillId="0" borderId="1" xfId="0" applyNumberFormat="1" applyFont="1" applyFill="1" applyBorder="1" applyAlignment="1">
      <alignment horizontal="center"/>
    </xf>
    <xf numFmtId="0" fontId="21" fillId="0" borderId="1" xfId="0" applyFont="1" applyBorder="1"/>
    <xf numFmtId="166" fontId="21" fillId="0" borderId="1" xfId="0" applyNumberFormat="1" applyFont="1" applyBorder="1" applyAlignment="1">
      <alignment horizontal="center"/>
    </xf>
    <xf numFmtId="0" fontId="22" fillId="0" borderId="0" xfId="0" applyFont="1" applyAlignment="1">
      <alignment horizontal="center"/>
    </xf>
    <xf numFmtId="0" fontId="24" fillId="0" borderId="0" xfId="0" applyFont="1" applyAlignment="1">
      <alignment horizontal="center" wrapText="1"/>
    </xf>
    <xf numFmtId="0" fontId="23" fillId="0" borderId="0" xfId="0" applyFont="1"/>
    <xf numFmtId="0" fontId="23" fillId="0" borderId="0" xfId="0" applyFont="1" applyAlignment="1">
      <alignment horizontal="right"/>
    </xf>
    <xf numFmtId="0" fontId="25" fillId="0" borderId="1" xfId="0" applyFont="1" applyBorder="1" applyAlignment="1">
      <alignment horizontal="center" vertical="center"/>
    </xf>
    <xf numFmtId="169" fontId="25" fillId="0" borderId="1" xfId="0" applyNumberFormat="1" applyFont="1" applyBorder="1" applyAlignment="1">
      <alignment horizontal="center" vertical="center"/>
    </xf>
    <xf numFmtId="0" fontId="7" fillId="0" borderId="1" xfId="0" applyFont="1" applyBorder="1" applyAlignment="1">
      <alignment horizontal="center" vertical="center"/>
    </xf>
    <xf numFmtId="1" fontId="7" fillId="0" borderId="1" xfId="0" applyNumberFormat="1"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wrapText="1"/>
    </xf>
    <xf numFmtId="0" fontId="26" fillId="0" borderId="1" xfId="0" applyFont="1" applyBorder="1" applyAlignment="1">
      <alignment horizontal="left" vertical="center"/>
    </xf>
    <xf numFmtId="166" fontId="5" fillId="0" borderId="1" xfId="0" applyNumberFormat="1" applyFont="1" applyBorder="1" applyAlignment="1">
      <alignment horizontal="right" vertical="center"/>
    </xf>
    <xf numFmtId="166" fontId="25" fillId="0" borderId="1" xfId="0" applyNumberFormat="1" applyFont="1" applyBorder="1" applyAlignment="1">
      <alignment horizontal="right"/>
    </xf>
    <xf numFmtId="0" fontId="25" fillId="0" borderId="1" xfId="0" applyFont="1" applyBorder="1" applyAlignment="1">
      <alignment horizontal="left" wrapText="1"/>
    </xf>
    <xf numFmtId="49" fontId="27" fillId="0" borderId="1" xfId="0" applyNumberFormat="1" applyFont="1" applyBorder="1" applyAlignment="1" applyProtection="1">
      <alignment horizontal="left" vertical="center" wrapText="1"/>
    </xf>
    <xf numFmtId="166" fontId="25" fillId="0" borderId="1" xfId="0" applyNumberFormat="1" applyFont="1" applyBorder="1" applyAlignment="1">
      <alignment horizontal="right" vertical="center"/>
    </xf>
    <xf numFmtId="166" fontId="25" fillId="0" borderId="1" xfId="0" applyNumberFormat="1" applyFont="1" applyBorder="1" applyAlignment="1">
      <alignment vertical="center"/>
    </xf>
    <xf numFmtId="0" fontId="7" fillId="0" borderId="0" xfId="0" applyFont="1" applyFill="1" applyAlignment="1">
      <alignment vertical="center" wrapText="1"/>
    </xf>
    <xf numFmtId="0" fontId="30"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wrapText="1"/>
    </xf>
    <xf numFmtId="0" fontId="31" fillId="0" borderId="0" xfId="0" applyFont="1" applyFill="1" applyAlignment="1">
      <alignment vertical="center"/>
    </xf>
    <xf numFmtId="0" fontId="7" fillId="0" borderId="0" xfId="6" applyFont="1" applyFill="1" applyAlignment="1">
      <alignment horizontal="right" vertical="center" wrapText="1"/>
    </xf>
    <xf numFmtId="0" fontId="7" fillId="0" borderId="0" xfId="6" applyFont="1" applyFill="1" applyAlignment="1">
      <alignment vertical="center" wrapText="1"/>
    </xf>
    <xf numFmtId="0" fontId="7" fillId="0" borderId="0" xfId="6" applyFont="1" applyFill="1" applyAlignment="1">
      <alignment horizontal="right" vertical="center"/>
    </xf>
    <xf numFmtId="0" fontId="7" fillId="0" borderId="0" xfId="6" applyFont="1" applyFill="1" applyBorder="1" applyAlignment="1">
      <alignment vertical="center" wrapText="1"/>
    </xf>
    <xf numFmtId="0" fontId="7" fillId="0" borderId="0" xfId="6" applyFont="1" applyFill="1" applyAlignment="1">
      <alignment vertical="center"/>
    </xf>
    <xf numFmtId="0" fontId="8" fillId="0" borderId="1" xfId="6"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0" xfId="6" applyFont="1" applyFill="1" applyAlignment="1">
      <alignment vertical="center" wrapText="1"/>
    </xf>
    <xf numFmtId="1" fontId="8" fillId="0" borderId="1" xfId="6" applyNumberFormat="1" applyFont="1" applyFill="1" applyBorder="1" applyAlignment="1" applyProtection="1">
      <alignment horizontal="center" vertical="center" wrapText="1"/>
    </xf>
    <xf numFmtId="0" fontId="8" fillId="0" borderId="1" xfId="6" applyNumberFormat="1" applyFont="1" applyFill="1" applyBorder="1" applyAlignment="1" applyProtection="1">
      <alignment horizontal="left" vertical="center" wrapText="1"/>
    </xf>
    <xf numFmtId="166" fontId="8" fillId="0" borderId="1" xfId="5" applyNumberFormat="1" applyFont="1" applyFill="1" applyBorder="1" applyAlignment="1" applyProtection="1">
      <alignment horizontal="center" vertical="center"/>
    </xf>
    <xf numFmtId="0" fontId="8" fillId="0" borderId="0" xfId="6" applyFont="1" applyFill="1" applyAlignment="1">
      <alignment vertical="center"/>
    </xf>
    <xf numFmtId="0" fontId="8" fillId="0" borderId="1" xfId="6" applyNumberFormat="1" applyFont="1" applyFill="1" applyBorder="1" applyAlignment="1" applyProtection="1">
      <alignment horizontal="left" vertical="center" wrapText="1" indent="1"/>
    </xf>
    <xf numFmtId="1" fontId="7" fillId="0" borderId="1" xfId="6" applyNumberFormat="1" applyFont="1" applyFill="1" applyBorder="1" applyAlignment="1" applyProtection="1">
      <alignment horizontal="center" vertical="center" wrapText="1"/>
    </xf>
    <xf numFmtId="0" fontId="7" fillId="0" borderId="1" xfId="6" applyNumberFormat="1" applyFont="1" applyFill="1" applyBorder="1" applyAlignment="1" applyProtection="1">
      <alignment horizontal="left" vertical="center" wrapText="1" indent="1"/>
    </xf>
    <xf numFmtId="166" fontId="32" fillId="0" borderId="1" xfId="5" applyNumberFormat="1" applyFont="1" applyFill="1" applyBorder="1" applyAlignment="1" applyProtection="1">
      <alignment horizontal="center" vertical="center"/>
    </xf>
    <xf numFmtId="1" fontId="32" fillId="0" borderId="1" xfId="6" applyNumberFormat="1" applyFont="1" applyFill="1" applyBorder="1" applyAlignment="1" applyProtection="1">
      <alignment horizontal="center" vertical="center" wrapText="1"/>
    </xf>
    <xf numFmtId="0" fontId="32" fillId="0" borderId="1" xfId="6" applyNumberFormat="1" applyFont="1" applyFill="1" applyBorder="1" applyAlignment="1" applyProtection="1">
      <alignment horizontal="left" vertical="center" wrapText="1" indent="2"/>
    </xf>
    <xf numFmtId="0" fontId="32" fillId="0" borderId="0" xfId="6" applyFont="1" applyFill="1" applyAlignment="1">
      <alignment vertical="center"/>
    </xf>
    <xf numFmtId="1"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indent="1"/>
    </xf>
    <xf numFmtId="166" fontId="7" fillId="0" borderId="1" xfId="5"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left" vertical="center" wrapText="1" indent="1"/>
    </xf>
    <xf numFmtId="0" fontId="7" fillId="0" borderId="1" xfId="6" applyNumberFormat="1" applyFont="1" applyFill="1" applyBorder="1" applyAlignment="1" applyProtection="1">
      <alignment horizontal="left" vertical="center" wrapText="1" indent="2"/>
    </xf>
    <xf numFmtId="1" fontId="7" fillId="0" borderId="1" xfId="0" applyNumberFormat="1" applyFont="1" applyFill="1" applyBorder="1" applyAlignment="1" applyProtection="1">
      <alignment horizontal="center" vertical="center" wrapText="1"/>
    </xf>
    <xf numFmtId="1" fontId="34" fillId="0" borderId="1" xfId="6" applyNumberFormat="1" applyFont="1" applyFill="1" applyBorder="1" applyAlignment="1" applyProtection="1">
      <alignment horizontal="center" vertical="center" wrapText="1"/>
    </xf>
    <xf numFmtId="0" fontId="34" fillId="0" borderId="1" xfId="6" applyNumberFormat="1" applyFont="1" applyFill="1" applyBorder="1" applyAlignment="1" applyProtection="1">
      <alignment horizontal="left" vertical="center" wrapText="1" indent="2"/>
    </xf>
    <xf numFmtId="0" fontId="35" fillId="0" borderId="0" xfId="6" applyFont="1" applyFill="1" applyAlignment="1">
      <alignment vertical="center"/>
    </xf>
    <xf numFmtId="0" fontId="34" fillId="0" borderId="1" xfId="6" applyNumberFormat="1" applyFont="1" applyFill="1" applyBorder="1" applyAlignment="1" applyProtection="1">
      <alignment horizontal="left" vertical="center" wrapText="1" indent="1"/>
    </xf>
    <xf numFmtId="1" fontId="8" fillId="0" borderId="8" xfId="6" applyNumberFormat="1" applyFont="1" applyFill="1" applyBorder="1" applyAlignment="1" applyProtection="1">
      <alignment horizontal="center" vertical="center" wrapText="1"/>
    </xf>
    <xf numFmtId="166" fontId="8" fillId="0" borderId="1" xfId="5" applyNumberFormat="1" applyFont="1" applyFill="1" applyBorder="1" applyAlignment="1">
      <alignment horizontal="center" vertical="center"/>
    </xf>
    <xf numFmtId="0" fontId="7" fillId="0" borderId="5" xfId="6" applyFont="1" applyFill="1" applyBorder="1" applyAlignment="1">
      <alignment horizontal="left" vertical="center" wrapText="1" indent="1"/>
    </xf>
    <xf numFmtId="166" fontId="7" fillId="0" borderId="1" xfId="5" applyNumberFormat="1" applyFont="1" applyFill="1" applyBorder="1" applyAlignment="1">
      <alignment horizontal="center" vertical="center"/>
    </xf>
    <xf numFmtId="0" fontId="32" fillId="0" borderId="5" xfId="6" applyFont="1" applyFill="1" applyBorder="1" applyAlignment="1">
      <alignment horizontal="left" vertical="center" wrapText="1" indent="2"/>
    </xf>
    <xf numFmtId="166" fontId="32" fillId="0" borderId="1" xfId="5" applyNumberFormat="1" applyFont="1" applyFill="1" applyBorder="1" applyAlignment="1">
      <alignment horizontal="center" vertical="center"/>
    </xf>
    <xf numFmtId="0" fontId="32" fillId="0" borderId="5" xfId="6" applyFont="1" applyFill="1" applyBorder="1" applyAlignment="1">
      <alignment horizontal="left" vertical="center" wrapText="1" indent="1"/>
    </xf>
    <xf numFmtId="0" fontId="32" fillId="0" borderId="1" xfId="6" applyFont="1" applyFill="1" applyBorder="1" applyAlignment="1">
      <alignment horizontal="left" vertical="center" wrapText="1" indent="1"/>
    </xf>
    <xf numFmtId="1" fontId="8" fillId="0" borderId="1" xfId="6" applyNumberFormat="1" applyFont="1" applyFill="1" applyBorder="1" applyAlignment="1" applyProtection="1">
      <alignment horizontal="center" vertical="center" wrapText="1"/>
      <protection locked="0"/>
    </xf>
    <xf numFmtId="0" fontId="8" fillId="0" borderId="1" xfId="6" applyNumberFormat="1" applyFont="1" applyFill="1" applyBorder="1" applyAlignment="1" applyProtection="1">
      <alignment horizontal="left" vertical="center" wrapText="1" indent="1"/>
      <protection locked="0"/>
    </xf>
    <xf numFmtId="166" fontId="8" fillId="0" borderId="1" xfId="5" applyNumberFormat="1" applyFont="1" applyFill="1" applyBorder="1" applyAlignment="1" applyProtection="1">
      <alignment horizontal="center" vertical="center"/>
      <protection locked="0"/>
    </xf>
    <xf numFmtId="0" fontId="8" fillId="0" borderId="0" xfId="6" applyFont="1" applyFill="1" applyAlignment="1" applyProtection="1">
      <alignment vertical="center"/>
      <protection locked="0"/>
    </xf>
    <xf numFmtId="170" fontId="7" fillId="0" borderId="0" xfId="6" applyNumberFormat="1" applyFont="1" applyFill="1" applyAlignment="1">
      <alignment horizontal="right" vertical="center"/>
    </xf>
    <xf numFmtId="0" fontId="7" fillId="0" borderId="0" xfId="6" applyFont="1" applyFill="1" applyBorder="1" applyAlignment="1">
      <alignment vertical="center"/>
    </xf>
    <xf numFmtId="168" fontId="8" fillId="0" borderId="0" xfId="5" applyNumberFormat="1" applyFont="1" applyFill="1" applyBorder="1" applyAlignment="1" applyProtection="1">
      <alignment horizontal="center" vertical="center"/>
    </xf>
    <xf numFmtId="49" fontId="16" fillId="0" borderId="1" xfId="0" applyNumberFormat="1" applyFont="1" applyBorder="1" applyAlignment="1" applyProtection="1">
      <alignment horizontal="center" vertical="center" wrapText="1"/>
    </xf>
    <xf numFmtId="49" fontId="16" fillId="0" borderId="1" xfId="0" applyNumberFormat="1" applyFont="1" applyBorder="1" applyAlignment="1" applyProtection="1">
      <alignment horizontal="left" vertical="center" wrapText="1"/>
    </xf>
    <xf numFmtId="166" fontId="16" fillId="0" borderId="1" xfId="0" applyNumberFormat="1" applyFont="1" applyBorder="1" applyAlignment="1" applyProtection="1">
      <alignment horizontal="right" vertical="center" wrapText="1"/>
    </xf>
    <xf numFmtId="166" fontId="16" fillId="0" borderId="1" xfId="0" applyNumberFormat="1" applyFont="1" applyBorder="1" applyAlignment="1">
      <alignment horizontal="right" vertical="center" wrapText="1"/>
    </xf>
    <xf numFmtId="49" fontId="16" fillId="0" borderId="1" xfId="0" applyNumberFormat="1"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center" vertical="center" wrapText="1"/>
    </xf>
    <xf numFmtId="166" fontId="4" fillId="0" borderId="1" xfId="0" applyNumberFormat="1" applyFont="1" applyBorder="1" applyAlignment="1" applyProtection="1">
      <alignment horizontal="right" vertical="center" wrapText="1"/>
    </xf>
    <xf numFmtId="166" fontId="4" fillId="0" borderId="1" xfId="0" applyNumberFormat="1" applyFont="1" applyBorder="1" applyAlignment="1">
      <alignment horizontal="right" vertical="center" wrapText="1"/>
    </xf>
    <xf numFmtId="165" fontId="16" fillId="0" borderId="1" xfId="0" applyNumberFormat="1" applyFont="1" applyBorder="1" applyAlignment="1" applyProtection="1">
      <alignment horizontal="left" vertical="center" wrapText="1"/>
    </xf>
    <xf numFmtId="49" fontId="16" fillId="0" borderId="1" xfId="0" applyNumberFormat="1" applyFont="1" applyBorder="1" applyAlignment="1" applyProtection="1">
      <alignment horizontal="left"/>
    </xf>
    <xf numFmtId="49" fontId="16" fillId="0" borderId="1" xfId="0" applyNumberFormat="1" applyFont="1" applyBorder="1" applyAlignment="1" applyProtection="1">
      <alignment horizontal="center"/>
    </xf>
    <xf numFmtId="166" fontId="16" fillId="0" borderId="1" xfId="0" applyNumberFormat="1" applyFont="1" applyBorder="1" applyAlignment="1" applyProtection="1">
      <alignment horizontal="right"/>
    </xf>
    <xf numFmtId="0" fontId="4" fillId="0" borderId="0" xfId="0" applyFont="1" applyBorder="1" applyAlignment="1" applyProtection="1">
      <alignment horizontal="right"/>
    </xf>
    <xf numFmtId="0" fontId="4" fillId="0" borderId="0" xfId="0" applyFont="1" applyBorder="1" applyAlignment="1" applyProtection="1">
      <alignment wrapText="1"/>
    </xf>
    <xf numFmtId="0" fontId="16" fillId="0" borderId="1" xfId="0" applyFont="1" applyBorder="1" applyAlignment="1">
      <alignment horizontal="center" wrapText="1"/>
    </xf>
    <xf numFmtId="0" fontId="7" fillId="0" borderId="0" xfId="0" applyFont="1" applyFill="1" applyAlignment="1">
      <alignment horizontal="right" vertical="center" wrapText="1"/>
    </xf>
    <xf numFmtId="0" fontId="0" fillId="0" borderId="0" xfId="0" applyAlignment="1">
      <alignment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4" fillId="0" borderId="0" xfId="0" applyFont="1" applyBorder="1" applyAlignment="1" applyProtection="1">
      <alignment horizontal="right" wrapText="1"/>
    </xf>
    <xf numFmtId="0" fontId="4" fillId="0" borderId="0" xfId="0" applyFont="1" applyAlignment="1">
      <alignment horizontal="right" wrapText="1"/>
    </xf>
    <xf numFmtId="0" fontId="5" fillId="0" borderId="0" xfId="0" applyFont="1" applyBorder="1" applyAlignment="1" applyProtection="1">
      <alignment horizontal="center" wrapText="1"/>
    </xf>
    <xf numFmtId="0" fontId="4" fillId="0" borderId="0" xfId="0" applyFont="1" applyAlignment="1">
      <alignment horizontal="center" wrapText="1"/>
    </xf>
    <xf numFmtId="0" fontId="0" fillId="0" borderId="0" xfId="0" applyAlignment="1">
      <alignment wrapText="1"/>
    </xf>
    <xf numFmtId="0" fontId="5" fillId="0" borderId="0" xfId="0" applyFont="1" applyBorder="1" applyAlignment="1" applyProtection="1">
      <alignment horizontal="center" vertical="top" wrapText="1"/>
    </xf>
    <xf numFmtId="0" fontId="5"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horizontal="right" wrapText="1"/>
    </xf>
    <xf numFmtId="0" fontId="0" fillId="0" borderId="0" xfId="0" applyAlignment="1">
      <alignment horizontal="left" wrapText="1"/>
    </xf>
    <xf numFmtId="0" fontId="11" fillId="0" borderId="0" xfId="0" applyFont="1" applyAlignment="1">
      <alignment horizontal="center" wrapText="1"/>
    </xf>
    <xf numFmtId="0" fontId="0" fillId="0" borderId="1" xfId="0" applyFont="1" applyBorder="1" applyAlignment="1">
      <alignment horizontal="left" vertical="center" wrapText="1"/>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16" fillId="0" borderId="1" xfId="1" applyFont="1" applyBorder="1" applyAlignment="1">
      <alignment horizontal="justify" vertical="center" wrapText="1"/>
    </xf>
    <xf numFmtId="0" fontId="4" fillId="0" borderId="1" xfId="1" applyFont="1" applyBorder="1" applyAlignment="1">
      <alignment horizontal="justify" vertical="center" wrapText="1"/>
    </xf>
    <xf numFmtId="0" fontId="4" fillId="0" borderId="0" xfId="0" applyFont="1" applyAlignment="1">
      <alignment horizontal="left" vertical="center" wrapText="1"/>
    </xf>
    <xf numFmtId="0" fontId="4" fillId="0" borderId="1" xfId="1" applyFont="1" applyBorder="1" applyAlignment="1">
      <alignment horizontal="justify" vertical="center"/>
    </xf>
    <xf numFmtId="0" fontId="6" fillId="0" borderId="0" xfId="1" applyFont="1" applyFill="1" applyAlignment="1">
      <alignment horizontal="center" wrapText="1"/>
    </xf>
    <xf numFmtId="0" fontId="4" fillId="0" borderId="0" xfId="1" applyFont="1" applyAlignment="1">
      <alignment horizontal="center" wrapText="1"/>
    </xf>
    <xf numFmtId="0" fontId="4" fillId="0" borderId="4" xfId="1" applyFont="1" applyBorder="1" applyAlignment="1">
      <alignment horizontal="justify" vertical="center"/>
    </xf>
    <xf numFmtId="0" fontId="0" fillId="0" borderId="7" xfId="0" applyBorder="1" applyAlignment="1">
      <alignment horizontal="justify" vertical="center"/>
    </xf>
    <xf numFmtId="0" fontId="0" fillId="0" borderId="5" xfId="0" applyBorder="1" applyAlignment="1">
      <alignment horizontal="justify" vertical="center"/>
    </xf>
    <xf numFmtId="0" fontId="7" fillId="0" borderId="0" xfId="2" applyFont="1" applyAlignment="1">
      <alignment horizontal="right" wrapText="1"/>
    </xf>
    <xf numFmtId="0" fontId="5" fillId="0" borderId="0" xfId="1" applyFont="1" applyBorder="1" applyAlignment="1">
      <alignment horizontal="center" vertical="center" wrapText="1"/>
    </xf>
    <xf numFmtId="0" fontId="4" fillId="0" borderId="1" xfId="1" applyFont="1" applyBorder="1" applyAlignment="1">
      <alignment horizontal="center" vertical="center"/>
    </xf>
    <xf numFmtId="0" fontId="16" fillId="0" borderId="1" xfId="1" applyFont="1" applyBorder="1" applyAlignment="1">
      <alignment horizontal="left" vertical="center" wrapText="1"/>
    </xf>
    <xf numFmtId="0" fontId="0" fillId="0" borderId="0" xfId="0" applyAlignment="1">
      <alignment horizontal="center"/>
    </xf>
    <xf numFmtId="0" fontId="19" fillId="0" borderId="0" xfId="0" applyFont="1" applyAlignment="1">
      <alignment horizontal="center" wrapText="1"/>
    </xf>
    <xf numFmtId="0" fontId="21" fillId="0" borderId="0" xfId="4" applyFont="1" applyAlignment="1">
      <alignment horizontal="center" wrapText="1"/>
    </xf>
  </cellXfs>
  <cellStyles count="7">
    <cellStyle name="Обычный" xfId="0" builtinId="0"/>
    <cellStyle name="Обычный 2 2" xfId="3"/>
    <cellStyle name="Обычный 2_приложения 8" xfId="4"/>
    <cellStyle name="Обычный_Книга1_прил 11 дефицит" xfId="1"/>
    <cellStyle name="Обычный_Книга1_прил 12 дефицит" xfId="2"/>
    <cellStyle name="Обычный_Прил 1_Доходы" xfId="6"/>
    <cellStyle name="Финансовы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zoomScaleNormal="100" workbookViewId="0">
      <selection activeCell="D143" sqref="D143"/>
    </sheetView>
  </sheetViews>
  <sheetFormatPr defaultRowHeight="11.4" x14ac:dyDescent="0.25"/>
  <cols>
    <col min="1" max="1" width="23.88671875" style="141" customWidth="1"/>
    <col min="2" max="2" width="98.88671875" style="141" customWidth="1"/>
    <col min="3" max="4" width="11.109375" style="144" customWidth="1"/>
    <col min="5" max="5" width="11.33203125" style="144" customWidth="1"/>
    <col min="6" max="256" width="9.109375" style="144"/>
    <col min="257" max="257" width="21.109375" style="144" customWidth="1"/>
    <col min="258" max="258" width="101.44140625" style="144" customWidth="1"/>
    <col min="259" max="260" width="11.109375" style="144" customWidth="1"/>
    <col min="261" max="261" width="7" style="144" customWidth="1"/>
    <col min="262" max="512" width="9.109375" style="144"/>
    <col min="513" max="513" width="21.109375" style="144" customWidth="1"/>
    <col min="514" max="514" width="101.44140625" style="144" customWidth="1"/>
    <col min="515" max="516" width="11.109375" style="144" customWidth="1"/>
    <col min="517" max="517" width="7" style="144" customWidth="1"/>
    <col min="518" max="768" width="9.109375" style="144"/>
    <col min="769" max="769" width="21.109375" style="144" customWidth="1"/>
    <col min="770" max="770" width="101.44140625" style="144" customWidth="1"/>
    <col min="771" max="772" width="11.109375" style="144" customWidth="1"/>
    <col min="773" max="773" width="7" style="144" customWidth="1"/>
    <col min="774" max="1024" width="9.109375" style="144"/>
    <col min="1025" max="1025" width="21.109375" style="144" customWidth="1"/>
    <col min="1026" max="1026" width="101.44140625" style="144" customWidth="1"/>
    <col min="1027" max="1028" width="11.109375" style="144" customWidth="1"/>
    <col min="1029" max="1029" width="7" style="144" customWidth="1"/>
    <col min="1030" max="1280" width="9.109375" style="144"/>
    <col min="1281" max="1281" width="21.109375" style="144" customWidth="1"/>
    <col min="1282" max="1282" width="101.44140625" style="144" customWidth="1"/>
    <col min="1283" max="1284" width="11.109375" style="144" customWidth="1"/>
    <col min="1285" max="1285" width="7" style="144" customWidth="1"/>
    <col min="1286" max="1536" width="9.109375" style="144"/>
    <col min="1537" max="1537" width="21.109375" style="144" customWidth="1"/>
    <col min="1538" max="1538" width="101.44140625" style="144" customWidth="1"/>
    <col min="1539" max="1540" width="11.109375" style="144" customWidth="1"/>
    <col min="1541" max="1541" width="7" style="144" customWidth="1"/>
    <col min="1542" max="1792" width="9.109375" style="144"/>
    <col min="1793" max="1793" width="21.109375" style="144" customWidth="1"/>
    <col min="1794" max="1794" width="101.44140625" style="144" customWidth="1"/>
    <col min="1795" max="1796" width="11.109375" style="144" customWidth="1"/>
    <col min="1797" max="1797" width="7" style="144" customWidth="1"/>
    <col min="1798" max="2048" width="9.109375" style="144"/>
    <col min="2049" max="2049" width="21.109375" style="144" customWidth="1"/>
    <col min="2050" max="2050" width="101.44140625" style="144" customWidth="1"/>
    <col min="2051" max="2052" width="11.109375" style="144" customWidth="1"/>
    <col min="2053" max="2053" width="7" style="144" customWidth="1"/>
    <col min="2054" max="2304" width="9.109375" style="144"/>
    <col min="2305" max="2305" width="21.109375" style="144" customWidth="1"/>
    <col min="2306" max="2306" width="101.44140625" style="144" customWidth="1"/>
    <col min="2307" max="2308" width="11.109375" style="144" customWidth="1"/>
    <col min="2309" max="2309" width="7" style="144" customWidth="1"/>
    <col min="2310" max="2560" width="9.109375" style="144"/>
    <col min="2561" max="2561" width="21.109375" style="144" customWidth="1"/>
    <col min="2562" max="2562" width="101.44140625" style="144" customWidth="1"/>
    <col min="2563" max="2564" width="11.109375" style="144" customWidth="1"/>
    <col min="2565" max="2565" width="7" style="144" customWidth="1"/>
    <col min="2566" max="2816" width="9.109375" style="144"/>
    <col min="2817" max="2817" width="21.109375" style="144" customWidth="1"/>
    <col min="2818" max="2818" width="101.44140625" style="144" customWidth="1"/>
    <col min="2819" max="2820" width="11.109375" style="144" customWidth="1"/>
    <col min="2821" max="2821" width="7" style="144" customWidth="1"/>
    <col min="2822" max="3072" width="9.109375" style="144"/>
    <col min="3073" max="3073" width="21.109375" style="144" customWidth="1"/>
    <col min="3074" max="3074" width="101.44140625" style="144" customWidth="1"/>
    <col min="3075" max="3076" width="11.109375" style="144" customWidth="1"/>
    <col min="3077" max="3077" width="7" style="144" customWidth="1"/>
    <col min="3078" max="3328" width="9.109375" style="144"/>
    <col min="3329" max="3329" width="21.109375" style="144" customWidth="1"/>
    <col min="3330" max="3330" width="101.44140625" style="144" customWidth="1"/>
    <col min="3331" max="3332" width="11.109375" style="144" customWidth="1"/>
    <col min="3333" max="3333" width="7" style="144" customWidth="1"/>
    <col min="3334" max="3584" width="9.109375" style="144"/>
    <col min="3585" max="3585" width="21.109375" style="144" customWidth="1"/>
    <col min="3586" max="3586" width="101.44140625" style="144" customWidth="1"/>
    <col min="3587" max="3588" width="11.109375" style="144" customWidth="1"/>
    <col min="3589" max="3589" width="7" style="144" customWidth="1"/>
    <col min="3590" max="3840" width="9.109375" style="144"/>
    <col min="3841" max="3841" width="21.109375" style="144" customWidth="1"/>
    <col min="3842" max="3842" width="101.44140625" style="144" customWidth="1"/>
    <col min="3843" max="3844" width="11.109375" style="144" customWidth="1"/>
    <col min="3845" max="3845" width="7" style="144" customWidth="1"/>
    <col min="3846" max="4096" width="9.109375" style="144"/>
    <col min="4097" max="4097" width="21.109375" style="144" customWidth="1"/>
    <col min="4098" max="4098" width="101.44140625" style="144" customWidth="1"/>
    <col min="4099" max="4100" width="11.109375" style="144" customWidth="1"/>
    <col min="4101" max="4101" width="7" style="144" customWidth="1"/>
    <col min="4102" max="4352" width="9.109375" style="144"/>
    <col min="4353" max="4353" width="21.109375" style="144" customWidth="1"/>
    <col min="4354" max="4354" width="101.44140625" style="144" customWidth="1"/>
    <col min="4355" max="4356" width="11.109375" style="144" customWidth="1"/>
    <col min="4357" max="4357" width="7" style="144" customWidth="1"/>
    <col min="4358" max="4608" width="9.109375" style="144"/>
    <col min="4609" max="4609" width="21.109375" style="144" customWidth="1"/>
    <col min="4610" max="4610" width="101.44140625" style="144" customWidth="1"/>
    <col min="4611" max="4612" width="11.109375" style="144" customWidth="1"/>
    <col min="4613" max="4613" width="7" style="144" customWidth="1"/>
    <col min="4614" max="4864" width="9.109375" style="144"/>
    <col min="4865" max="4865" width="21.109375" style="144" customWidth="1"/>
    <col min="4866" max="4866" width="101.44140625" style="144" customWidth="1"/>
    <col min="4867" max="4868" width="11.109375" style="144" customWidth="1"/>
    <col min="4869" max="4869" width="7" style="144" customWidth="1"/>
    <col min="4870" max="5120" width="9.109375" style="144"/>
    <col min="5121" max="5121" width="21.109375" style="144" customWidth="1"/>
    <col min="5122" max="5122" width="101.44140625" style="144" customWidth="1"/>
    <col min="5123" max="5124" width="11.109375" style="144" customWidth="1"/>
    <col min="5125" max="5125" width="7" style="144" customWidth="1"/>
    <col min="5126" max="5376" width="9.109375" style="144"/>
    <col min="5377" max="5377" width="21.109375" style="144" customWidth="1"/>
    <col min="5378" max="5378" width="101.44140625" style="144" customWidth="1"/>
    <col min="5379" max="5380" width="11.109375" style="144" customWidth="1"/>
    <col min="5381" max="5381" width="7" style="144" customWidth="1"/>
    <col min="5382" max="5632" width="9.109375" style="144"/>
    <col min="5633" max="5633" width="21.109375" style="144" customWidth="1"/>
    <col min="5634" max="5634" width="101.44140625" style="144" customWidth="1"/>
    <col min="5635" max="5636" width="11.109375" style="144" customWidth="1"/>
    <col min="5637" max="5637" width="7" style="144" customWidth="1"/>
    <col min="5638" max="5888" width="9.109375" style="144"/>
    <col min="5889" max="5889" width="21.109375" style="144" customWidth="1"/>
    <col min="5890" max="5890" width="101.44140625" style="144" customWidth="1"/>
    <col min="5891" max="5892" width="11.109375" style="144" customWidth="1"/>
    <col min="5893" max="5893" width="7" style="144" customWidth="1"/>
    <col min="5894" max="6144" width="9.109375" style="144"/>
    <col min="6145" max="6145" width="21.109375" style="144" customWidth="1"/>
    <col min="6146" max="6146" width="101.44140625" style="144" customWidth="1"/>
    <col min="6147" max="6148" width="11.109375" style="144" customWidth="1"/>
    <col min="6149" max="6149" width="7" style="144" customWidth="1"/>
    <col min="6150" max="6400" width="9.109375" style="144"/>
    <col min="6401" max="6401" width="21.109375" style="144" customWidth="1"/>
    <col min="6402" max="6402" width="101.44140625" style="144" customWidth="1"/>
    <col min="6403" max="6404" width="11.109375" style="144" customWidth="1"/>
    <col min="6405" max="6405" width="7" style="144" customWidth="1"/>
    <col min="6406" max="6656" width="9.109375" style="144"/>
    <col min="6657" max="6657" width="21.109375" style="144" customWidth="1"/>
    <col min="6658" max="6658" width="101.44140625" style="144" customWidth="1"/>
    <col min="6659" max="6660" width="11.109375" style="144" customWidth="1"/>
    <col min="6661" max="6661" width="7" style="144" customWidth="1"/>
    <col min="6662" max="6912" width="9.109375" style="144"/>
    <col min="6913" max="6913" width="21.109375" style="144" customWidth="1"/>
    <col min="6914" max="6914" width="101.44140625" style="144" customWidth="1"/>
    <col min="6915" max="6916" width="11.109375" style="144" customWidth="1"/>
    <col min="6917" max="6917" width="7" style="144" customWidth="1"/>
    <col min="6918" max="7168" width="9.109375" style="144"/>
    <col min="7169" max="7169" width="21.109375" style="144" customWidth="1"/>
    <col min="7170" max="7170" width="101.44140625" style="144" customWidth="1"/>
    <col min="7171" max="7172" width="11.109375" style="144" customWidth="1"/>
    <col min="7173" max="7173" width="7" style="144" customWidth="1"/>
    <col min="7174" max="7424" width="9.109375" style="144"/>
    <col min="7425" max="7425" width="21.109375" style="144" customWidth="1"/>
    <col min="7426" max="7426" width="101.44140625" style="144" customWidth="1"/>
    <col min="7427" max="7428" width="11.109375" style="144" customWidth="1"/>
    <col min="7429" max="7429" width="7" style="144" customWidth="1"/>
    <col min="7430" max="7680" width="9.109375" style="144"/>
    <col min="7681" max="7681" width="21.109375" style="144" customWidth="1"/>
    <col min="7682" max="7682" width="101.44140625" style="144" customWidth="1"/>
    <col min="7683" max="7684" width="11.109375" style="144" customWidth="1"/>
    <col min="7685" max="7685" width="7" style="144" customWidth="1"/>
    <col min="7686" max="7936" width="9.109375" style="144"/>
    <col min="7937" max="7937" width="21.109375" style="144" customWidth="1"/>
    <col min="7938" max="7938" width="101.44140625" style="144" customWidth="1"/>
    <col min="7939" max="7940" width="11.109375" style="144" customWidth="1"/>
    <col min="7941" max="7941" width="7" style="144" customWidth="1"/>
    <col min="7942" max="8192" width="9.109375" style="144"/>
    <col min="8193" max="8193" width="21.109375" style="144" customWidth="1"/>
    <col min="8194" max="8194" width="101.44140625" style="144" customWidth="1"/>
    <col min="8195" max="8196" width="11.109375" style="144" customWidth="1"/>
    <col min="8197" max="8197" width="7" style="144" customWidth="1"/>
    <col min="8198" max="8448" width="9.109375" style="144"/>
    <col min="8449" max="8449" width="21.109375" style="144" customWidth="1"/>
    <col min="8450" max="8450" width="101.44140625" style="144" customWidth="1"/>
    <col min="8451" max="8452" width="11.109375" style="144" customWidth="1"/>
    <col min="8453" max="8453" width="7" style="144" customWidth="1"/>
    <col min="8454" max="8704" width="9.109375" style="144"/>
    <col min="8705" max="8705" width="21.109375" style="144" customWidth="1"/>
    <col min="8706" max="8706" width="101.44140625" style="144" customWidth="1"/>
    <col min="8707" max="8708" width="11.109375" style="144" customWidth="1"/>
    <col min="8709" max="8709" width="7" style="144" customWidth="1"/>
    <col min="8710" max="8960" width="9.109375" style="144"/>
    <col min="8961" max="8961" width="21.109375" style="144" customWidth="1"/>
    <col min="8962" max="8962" width="101.44140625" style="144" customWidth="1"/>
    <col min="8963" max="8964" width="11.109375" style="144" customWidth="1"/>
    <col min="8965" max="8965" width="7" style="144" customWidth="1"/>
    <col min="8966" max="9216" width="9.109375" style="144"/>
    <col min="9217" max="9217" width="21.109375" style="144" customWidth="1"/>
    <col min="9218" max="9218" width="101.44140625" style="144" customWidth="1"/>
    <col min="9219" max="9220" width="11.109375" style="144" customWidth="1"/>
    <col min="9221" max="9221" width="7" style="144" customWidth="1"/>
    <col min="9222" max="9472" width="9.109375" style="144"/>
    <col min="9473" max="9473" width="21.109375" style="144" customWidth="1"/>
    <col min="9474" max="9474" width="101.44140625" style="144" customWidth="1"/>
    <col min="9475" max="9476" width="11.109375" style="144" customWidth="1"/>
    <col min="9477" max="9477" width="7" style="144" customWidth="1"/>
    <col min="9478" max="9728" width="9.109375" style="144"/>
    <col min="9729" max="9729" width="21.109375" style="144" customWidth="1"/>
    <col min="9730" max="9730" width="101.44140625" style="144" customWidth="1"/>
    <col min="9731" max="9732" width="11.109375" style="144" customWidth="1"/>
    <col min="9733" max="9733" width="7" style="144" customWidth="1"/>
    <col min="9734" max="9984" width="9.109375" style="144"/>
    <col min="9985" max="9985" width="21.109375" style="144" customWidth="1"/>
    <col min="9986" max="9986" width="101.44140625" style="144" customWidth="1"/>
    <col min="9987" max="9988" width="11.109375" style="144" customWidth="1"/>
    <col min="9989" max="9989" width="7" style="144" customWidth="1"/>
    <col min="9990" max="10240" width="9.109375" style="144"/>
    <col min="10241" max="10241" width="21.109375" style="144" customWidth="1"/>
    <col min="10242" max="10242" width="101.44140625" style="144" customWidth="1"/>
    <col min="10243" max="10244" width="11.109375" style="144" customWidth="1"/>
    <col min="10245" max="10245" width="7" style="144" customWidth="1"/>
    <col min="10246" max="10496" width="9.109375" style="144"/>
    <col min="10497" max="10497" width="21.109375" style="144" customWidth="1"/>
    <col min="10498" max="10498" width="101.44140625" style="144" customWidth="1"/>
    <col min="10499" max="10500" width="11.109375" style="144" customWidth="1"/>
    <col min="10501" max="10501" width="7" style="144" customWidth="1"/>
    <col min="10502" max="10752" width="9.109375" style="144"/>
    <col min="10753" max="10753" width="21.109375" style="144" customWidth="1"/>
    <col min="10754" max="10754" width="101.44140625" style="144" customWidth="1"/>
    <col min="10755" max="10756" width="11.109375" style="144" customWidth="1"/>
    <col min="10757" max="10757" width="7" style="144" customWidth="1"/>
    <col min="10758" max="11008" width="9.109375" style="144"/>
    <col min="11009" max="11009" width="21.109375" style="144" customWidth="1"/>
    <col min="11010" max="11010" width="101.44140625" style="144" customWidth="1"/>
    <col min="11011" max="11012" width="11.109375" style="144" customWidth="1"/>
    <col min="11013" max="11013" width="7" style="144" customWidth="1"/>
    <col min="11014" max="11264" width="9.109375" style="144"/>
    <col min="11265" max="11265" width="21.109375" style="144" customWidth="1"/>
    <col min="11266" max="11266" width="101.44140625" style="144" customWidth="1"/>
    <col min="11267" max="11268" width="11.109375" style="144" customWidth="1"/>
    <col min="11269" max="11269" width="7" style="144" customWidth="1"/>
    <col min="11270" max="11520" width="9.109375" style="144"/>
    <col min="11521" max="11521" width="21.109375" style="144" customWidth="1"/>
    <col min="11522" max="11522" width="101.44140625" style="144" customWidth="1"/>
    <col min="11523" max="11524" width="11.109375" style="144" customWidth="1"/>
    <col min="11525" max="11525" width="7" style="144" customWidth="1"/>
    <col min="11526" max="11776" width="9.109375" style="144"/>
    <col min="11777" max="11777" width="21.109375" style="144" customWidth="1"/>
    <col min="11778" max="11778" width="101.44140625" style="144" customWidth="1"/>
    <col min="11779" max="11780" width="11.109375" style="144" customWidth="1"/>
    <col min="11781" max="11781" width="7" style="144" customWidth="1"/>
    <col min="11782" max="12032" width="9.109375" style="144"/>
    <col min="12033" max="12033" width="21.109375" style="144" customWidth="1"/>
    <col min="12034" max="12034" width="101.44140625" style="144" customWidth="1"/>
    <col min="12035" max="12036" width="11.109375" style="144" customWidth="1"/>
    <col min="12037" max="12037" width="7" style="144" customWidth="1"/>
    <col min="12038" max="12288" width="9.109375" style="144"/>
    <col min="12289" max="12289" width="21.109375" style="144" customWidth="1"/>
    <col min="12290" max="12290" width="101.44140625" style="144" customWidth="1"/>
    <col min="12291" max="12292" width="11.109375" style="144" customWidth="1"/>
    <col min="12293" max="12293" width="7" style="144" customWidth="1"/>
    <col min="12294" max="12544" width="9.109375" style="144"/>
    <col min="12545" max="12545" width="21.109375" style="144" customWidth="1"/>
    <col min="12546" max="12546" width="101.44140625" style="144" customWidth="1"/>
    <col min="12547" max="12548" width="11.109375" style="144" customWidth="1"/>
    <col min="12549" max="12549" width="7" style="144" customWidth="1"/>
    <col min="12550" max="12800" width="9.109375" style="144"/>
    <col min="12801" max="12801" width="21.109375" style="144" customWidth="1"/>
    <col min="12802" max="12802" width="101.44140625" style="144" customWidth="1"/>
    <col min="12803" max="12804" width="11.109375" style="144" customWidth="1"/>
    <col min="12805" max="12805" width="7" style="144" customWidth="1"/>
    <col min="12806" max="13056" width="9.109375" style="144"/>
    <col min="13057" max="13057" width="21.109375" style="144" customWidth="1"/>
    <col min="13058" max="13058" width="101.44140625" style="144" customWidth="1"/>
    <col min="13059" max="13060" width="11.109375" style="144" customWidth="1"/>
    <col min="13061" max="13061" width="7" style="144" customWidth="1"/>
    <col min="13062" max="13312" width="9.109375" style="144"/>
    <col min="13313" max="13313" width="21.109375" style="144" customWidth="1"/>
    <col min="13314" max="13314" width="101.44140625" style="144" customWidth="1"/>
    <col min="13315" max="13316" width="11.109375" style="144" customWidth="1"/>
    <col min="13317" max="13317" width="7" style="144" customWidth="1"/>
    <col min="13318" max="13568" width="9.109375" style="144"/>
    <col min="13569" max="13569" width="21.109375" style="144" customWidth="1"/>
    <col min="13570" max="13570" width="101.44140625" style="144" customWidth="1"/>
    <col min="13571" max="13572" width="11.109375" style="144" customWidth="1"/>
    <col min="13573" max="13573" width="7" style="144" customWidth="1"/>
    <col min="13574" max="13824" width="9.109375" style="144"/>
    <col min="13825" max="13825" width="21.109375" style="144" customWidth="1"/>
    <col min="13826" max="13826" width="101.44140625" style="144" customWidth="1"/>
    <col min="13827" max="13828" width="11.109375" style="144" customWidth="1"/>
    <col min="13829" max="13829" width="7" style="144" customWidth="1"/>
    <col min="13830" max="14080" width="9.109375" style="144"/>
    <col min="14081" max="14081" width="21.109375" style="144" customWidth="1"/>
    <col min="14082" max="14082" width="101.44140625" style="144" customWidth="1"/>
    <col min="14083" max="14084" width="11.109375" style="144" customWidth="1"/>
    <col min="14085" max="14085" width="7" style="144" customWidth="1"/>
    <col min="14086" max="14336" width="9.109375" style="144"/>
    <col min="14337" max="14337" width="21.109375" style="144" customWidth="1"/>
    <col min="14338" max="14338" width="101.44140625" style="144" customWidth="1"/>
    <col min="14339" max="14340" width="11.109375" style="144" customWidth="1"/>
    <col min="14341" max="14341" width="7" style="144" customWidth="1"/>
    <col min="14342" max="14592" width="9.109375" style="144"/>
    <col min="14593" max="14593" width="21.109375" style="144" customWidth="1"/>
    <col min="14594" max="14594" width="101.44140625" style="144" customWidth="1"/>
    <col min="14595" max="14596" width="11.109375" style="144" customWidth="1"/>
    <col min="14597" max="14597" width="7" style="144" customWidth="1"/>
    <col min="14598" max="14848" width="9.109375" style="144"/>
    <col min="14849" max="14849" width="21.109375" style="144" customWidth="1"/>
    <col min="14850" max="14850" width="101.44140625" style="144" customWidth="1"/>
    <col min="14851" max="14852" width="11.109375" style="144" customWidth="1"/>
    <col min="14853" max="14853" width="7" style="144" customWidth="1"/>
    <col min="14854" max="15104" width="9.109375" style="144"/>
    <col min="15105" max="15105" width="21.109375" style="144" customWidth="1"/>
    <col min="15106" max="15106" width="101.44140625" style="144" customWidth="1"/>
    <col min="15107" max="15108" width="11.109375" style="144" customWidth="1"/>
    <col min="15109" max="15109" width="7" style="144" customWidth="1"/>
    <col min="15110" max="15360" width="9.109375" style="144"/>
    <col min="15361" max="15361" width="21.109375" style="144" customWidth="1"/>
    <col min="15362" max="15362" width="101.44140625" style="144" customWidth="1"/>
    <col min="15363" max="15364" width="11.109375" style="144" customWidth="1"/>
    <col min="15365" max="15365" width="7" style="144" customWidth="1"/>
    <col min="15366" max="15616" width="9.109375" style="144"/>
    <col min="15617" max="15617" width="21.109375" style="144" customWidth="1"/>
    <col min="15618" max="15618" width="101.44140625" style="144" customWidth="1"/>
    <col min="15619" max="15620" width="11.109375" style="144" customWidth="1"/>
    <col min="15621" max="15621" width="7" style="144" customWidth="1"/>
    <col min="15622" max="15872" width="9.109375" style="144"/>
    <col min="15873" max="15873" width="21.109375" style="144" customWidth="1"/>
    <col min="15874" max="15874" width="101.44140625" style="144" customWidth="1"/>
    <col min="15875" max="15876" width="11.109375" style="144" customWidth="1"/>
    <col min="15877" max="15877" width="7" style="144" customWidth="1"/>
    <col min="15878" max="16128" width="9.109375" style="144"/>
    <col min="16129" max="16129" width="21.109375" style="144" customWidth="1"/>
    <col min="16130" max="16130" width="101.44140625" style="144" customWidth="1"/>
    <col min="16131" max="16132" width="11.109375" style="144" customWidth="1"/>
    <col min="16133" max="16133" width="7" style="144" customWidth="1"/>
    <col min="16134" max="16384" width="9.109375" style="144"/>
  </cols>
  <sheetData>
    <row r="1" spans="1:6" s="137" customFormat="1" ht="75.75" customHeight="1" x14ac:dyDescent="0.25">
      <c r="A1" s="200" t="s">
        <v>1136</v>
      </c>
      <c r="B1" s="201"/>
      <c r="C1" s="201"/>
      <c r="D1" s="201"/>
      <c r="E1" s="201"/>
      <c r="F1" s="136"/>
    </row>
    <row r="2" spans="1:6" s="137" customFormat="1" ht="12.75" customHeight="1" x14ac:dyDescent="0.25">
      <c r="A2" s="138"/>
      <c r="B2" s="135"/>
      <c r="C2" s="200"/>
      <c r="D2" s="200"/>
      <c r="E2" s="200"/>
      <c r="F2" s="136"/>
    </row>
    <row r="3" spans="1:6" s="139" customFormat="1" ht="17.25" customHeight="1" x14ac:dyDescent="0.25">
      <c r="A3" s="204" t="s">
        <v>914</v>
      </c>
      <c r="B3" s="204"/>
      <c r="C3" s="204"/>
      <c r="D3" s="204"/>
      <c r="E3" s="204"/>
      <c r="F3" s="136"/>
    </row>
    <row r="4" spans="1:6" s="142" customFormat="1" ht="14.25" customHeight="1" x14ac:dyDescent="0.25">
      <c r="A4" s="140"/>
      <c r="B4" s="141"/>
      <c r="C4" s="135"/>
    </row>
    <row r="5" spans="1:6" ht="13.5" customHeight="1" x14ac:dyDescent="0.25">
      <c r="A5" s="143"/>
      <c r="B5" s="143"/>
      <c r="C5" s="142"/>
      <c r="E5" s="142" t="s">
        <v>862</v>
      </c>
    </row>
    <row r="6" spans="1:6" s="147" customFormat="1" ht="42" customHeight="1" x14ac:dyDescent="0.25">
      <c r="A6" s="145" t="s">
        <v>915</v>
      </c>
      <c r="B6" s="145" t="s">
        <v>916</v>
      </c>
      <c r="C6" s="146" t="s">
        <v>826</v>
      </c>
      <c r="D6" s="146" t="s">
        <v>827</v>
      </c>
      <c r="E6" s="12" t="s">
        <v>825</v>
      </c>
    </row>
    <row r="7" spans="1:6" s="151" customFormat="1" ht="23.25" customHeight="1" x14ac:dyDescent="0.25">
      <c r="A7" s="148" t="s">
        <v>917</v>
      </c>
      <c r="B7" s="149" t="s">
        <v>918</v>
      </c>
      <c r="C7" s="150">
        <f>C8+C14+C16+C21+C24+C27+C28+C39+C41+C58+C63+C64</f>
        <v>3013261.5515600005</v>
      </c>
      <c r="D7" s="150">
        <f>D8+D14+D16+D21+D24+D27+D28+D39+D41+D58+D63+D64</f>
        <v>3215768.3176399996</v>
      </c>
      <c r="E7" s="150">
        <f t="shared" ref="E7:E25" si="0">D7/C7*100</f>
        <v>106.72051737344734</v>
      </c>
    </row>
    <row r="8" spans="1:6" s="151" customFormat="1" ht="19.5" customHeight="1" x14ac:dyDescent="0.25">
      <c r="A8" s="148" t="s">
        <v>919</v>
      </c>
      <c r="B8" s="152" t="s">
        <v>920</v>
      </c>
      <c r="C8" s="150">
        <f>C9</f>
        <v>1580900</v>
      </c>
      <c r="D8" s="150">
        <f>D9</f>
        <v>1703016.11338</v>
      </c>
      <c r="E8" s="150">
        <f t="shared" si="0"/>
        <v>107.72446792206971</v>
      </c>
    </row>
    <row r="9" spans="1:6" ht="21" customHeight="1" x14ac:dyDescent="0.25">
      <c r="A9" s="153" t="s">
        <v>921</v>
      </c>
      <c r="B9" s="154" t="s">
        <v>922</v>
      </c>
      <c r="C9" s="155">
        <f>SUM(C10:C13)</f>
        <v>1580900</v>
      </c>
      <c r="D9" s="155">
        <f>SUM(D10:D13)</f>
        <v>1703016.11338</v>
      </c>
      <c r="E9" s="155">
        <f t="shared" si="0"/>
        <v>107.72446792206971</v>
      </c>
    </row>
    <row r="10" spans="1:6" s="158" customFormat="1" ht="43.5" hidden="1" customHeight="1" x14ac:dyDescent="0.25">
      <c r="A10" s="156" t="s">
        <v>923</v>
      </c>
      <c r="B10" s="157" t="s">
        <v>1128</v>
      </c>
      <c r="C10" s="155">
        <v>1539600</v>
      </c>
      <c r="D10" s="155">
        <v>1659254.70756</v>
      </c>
      <c r="E10" s="155">
        <f t="shared" si="0"/>
        <v>107.77180485580671</v>
      </c>
    </row>
    <row r="11" spans="1:6" s="158" customFormat="1" ht="56.25" hidden="1" customHeight="1" x14ac:dyDescent="0.25">
      <c r="A11" s="156" t="s">
        <v>924</v>
      </c>
      <c r="B11" s="157" t="s">
        <v>925</v>
      </c>
      <c r="C11" s="155">
        <v>6850</v>
      </c>
      <c r="D11" s="155">
        <v>7196.6123600000001</v>
      </c>
      <c r="E11" s="155">
        <f t="shared" si="0"/>
        <v>105.06003445255475</v>
      </c>
    </row>
    <row r="12" spans="1:6" s="158" customFormat="1" ht="31.5" hidden="1" customHeight="1" x14ac:dyDescent="0.25">
      <c r="A12" s="156" t="s">
        <v>926</v>
      </c>
      <c r="B12" s="157" t="s">
        <v>927</v>
      </c>
      <c r="C12" s="155">
        <v>16250</v>
      </c>
      <c r="D12" s="155">
        <v>16415.212889999999</v>
      </c>
      <c r="E12" s="155">
        <f t="shared" si="0"/>
        <v>101.0166947076923</v>
      </c>
    </row>
    <row r="13" spans="1:6" s="158" customFormat="1" ht="44.25" hidden="1" customHeight="1" x14ac:dyDescent="0.25">
      <c r="A13" s="156" t="s">
        <v>928</v>
      </c>
      <c r="B13" s="157" t="s">
        <v>1129</v>
      </c>
      <c r="C13" s="155">
        <v>18200</v>
      </c>
      <c r="D13" s="155">
        <v>20149.580569999998</v>
      </c>
      <c r="E13" s="155">
        <f t="shared" si="0"/>
        <v>110.71198115384615</v>
      </c>
    </row>
    <row r="14" spans="1:6" s="151" customFormat="1" ht="21.75" customHeight="1" x14ac:dyDescent="0.25">
      <c r="A14" s="159" t="s">
        <v>929</v>
      </c>
      <c r="B14" s="160" t="s">
        <v>930</v>
      </c>
      <c r="C14" s="150">
        <f>C15</f>
        <v>77000</v>
      </c>
      <c r="D14" s="150">
        <f>D15</f>
        <v>78581.336089999997</v>
      </c>
      <c r="E14" s="150">
        <f t="shared" si="0"/>
        <v>102.05368323376622</v>
      </c>
    </row>
    <row r="15" spans="1:6" ht="21.75" customHeight="1" x14ac:dyDescent="0.25">
      <c r="A15" s="153" t="s">
        <v>931</v>
      </c>
      <c r="B15" s="154" t="s">
        <v>932</v>
      </c>
      <c r="C15" s="161">
        <v>77000</v>
      </c>
      <c r="D15" s="161">
        <v>78581.336089999997</v>
      </c>
      <c r="E15" s="161">
        <f t="shared" si="0"/>
        <v>102.05368323376622</v>
      </c>
    </row>
    <row r="16" spans="1:6" s="151" customFormat="1" ht="21.75" customHeight="1" x14ac:dyDescent="0.25">
      <c r="A16" s="148" t="s">
        <v>933</v>
      </c>
      <c r="B16" s="152" t="s">
        <v>934</v>
      </c>
      <c r="C16" s="150">
        <f>C17+C18+C19+C20</f>
        <v>219704.3</v>
      </c>
      <c r="D16" s="150">
        <f>D17+D18+D19+D20</f>
        <v>227258.40129000001</v>
      </c>
      <c r="E16" s="150">
        <f t="shared" si="0"/>
        <v>103.43830379742226</v>
      </c>
    </row>
    <row r="17" spans="1:5" ht="21.75" customHeight="1" x14ac:dyDescent="0.25">
      <c r="A17" s="153" t="s">
        <v>935</v>
      </c>
      <c r="B17" s="154" t="s">
        <v>936</v>
      </c>
      <c r="C17" s="161">
        <v>122200</v>
      </c>
      <c r="D17" s="161">
        <v>126595.88806</v>
      </c>
      <c r="E17" s="161">
        <f t="shared" si="0"/>
        <v>103.59728973813421</v>
      </c>
    </row>
    <row r="18" spans="1:5" ht="21.75" customHeight="1" x14ac:dyDescent="0.25">
      <c r="A18" s="153" t="s">
        <v>937</v>
      </c>
      <c r="B18" s="154" t="s">
        <v>938</v>
      </c>
      <c r="C18" s="161">
        <v>77800</v>
      </c>
      <c r="D18" s="161">
        <v>78410.927020000003</v>
      </c>
      <c r="E18" s="161">
        <f t="shared" si="0"/>
        <v>100.78525323907455</v>
      </c>
    </row>
    <row r="19" spans="1:5" ht="21.75" customHeight="1" x14ac:dyDescent="0.25">
      <c r="A19" s="153" t="s">
        <v>939</v>
      </c>
      <c r="B19" s="154" t="s">
        <v>940</v>
      </c>
      <c r="C19" s="161">
        <v>3704.3</v>
      </c>
      <c r="D19" s="161">
        <v>3704.3255300000001</v>
      </c>
      <c r="E19" s="161">
        <f t="shared" si="0"/>
        <v>100.00068919903894</v>
      </c>
    </row>
    <row r="20" spans="1:5" ht="21.75" customHeight="1" x14ac:dyDescent="0.25">
      <c r="A20" s="153" t="s">
        <v>941</v>
      </c>
      <c r="B20" s="154" t="s">
        <v>942</v>
      </c>
      <c r="C20" s="161">
        <v>16000</v>
      </c>
      <c r="D20" s="161">
        <v>18547.260679999999</v>
      </c>
      <c r="E20" s="161">
        <f t="shared" si="0"/>
        <v>115.92037925000001</v>
      </c>
    </row>
    <row r="21" spans="1:5" s="151" customFormat="1" ht="21.75" customHeight="1" x14ac:dyDescent="0.25">
      <c r="A21" s="148" t="s">
        <v>943</v>
      </c>
      <c r="B21" s="152" t="s">
        <v>944</v>
      </c>
      <c r="C21" s="150">
        <f>SUM(C22:C23)</f>
        <v>753200</v>
      </c>
      <c r="D21" s="150">
        <f>SUM(D22:D23)</f>
        <v>809517.28570999997</v>
      </c>
      <c r="E21" s="150">
        <f t="shared" si="0"/>
        <v>107.47706926579926</v>
      </c>
    </row>
    <row r="22" spans="1:5" ht="21.75" customHeight="1" x14ac:dyDescent="0.25">
      <c r="A22" s="153" t="s">
        <v>945</v>
      </c>
      <c r="B22" s="154" t="s">
        <v>946</v>
      </c>
      <c r="C22" s="161">
        <v>42200</v>
      </c>
      <c r="D22" s="161">
        <v>48801.508040000001</v>
      </c>
      <c r="E22" s="161">
        <f t="shared" si="0"/>
        <v>115.64338398104266</v>
      </c>
    </row>
    <row r="23" spans="1:5" ht="21.75" customHeight="1" x14ac:dyDescent="0.25">
      <c r="A23" s="153" t="s">
        <v>947</v>
      </c>
      <c r="B23" s="154" t="s">
        <v>948</v>
      </c>
      <c r="C23" s="161">
        <v>711000</v>
      </c>
      <c r="D23" s="161">
        <v>760715.77766999998</v>
      </c>
      <c r="E23" s="161">
        <f t="shared" si="0"/>
        <v>106.99237379324896</v>
      </c>
    </row>
    <row r="24" spans="1:5" s="151" customFormat="1" ht="21.75" customHeight="1" x14ac:dyDescent="0.25">
      <c r="A24" s="148" t="s">
        <v>949</v>
      </c>
      <c r="B24" s="152" t="s">
        <v>950</v>
      </c>
      <c r="C24" s="150">
        <f>C25+C26</f>
        <v>15000</v>
      </c>
      <c r="D24" s="150">
        <f>D25+D26</f>
        <v>16203.069320000001</v>
      </c>
      <c r="E24" s="150">
        <f t="shared" si="0"/>
        <v>108.02046213333334</v>
      </c>
    </row>
    <row r="25" spans="1:5" ht="30.75" hidden="1" customHeight="1" x14ac:dyDescent="0.25">
      <c r="A25" s="153" t="s">
        <v>951</v>
      </c>
      <c r="B25" s="154" t="s">
        <v>952</v>
      </c>
      <c r="C25" s="161">
        <v>15000</v>
      </c>
      <c r="D25" s="161">
        <v>16203.069320000001</v>
      </c>
      <c r="E25" s="161">
        <f t="shared" si="0"/>
        <v>108.02046213333334</v>
      </c>
    </row>
    <row r="26" spans="1:5" ht="21.75" hidden="1" customHeight="1" x14ac:dyDescent="0.25">
      <c r="A26" s="153" t="s">
        <v>953</v>
      </c>
      <c r="B26" s="154" t="s">
        <v>954</v>
      </c>
      <c r="C26" s="161">
        <v>0</v>
      </c>
      <c r="D26" s="161">
        <v>0</v>
      </c>
      <c r="E26" s="161"/>
    </row>
    <row r="27" spans="1:5" s="151" customFormat="1" ht="20.25" customHeight="1" x14ac:dyDescent="0.25">
      <c r="A27" s="148" t="s">
        <v>955</v>
      </c>
      <c r="B27" s="152" t="s">
        <v>956</v>
      </c>
      <c r="C27" s="150">
        <v>1.2</v>
      </c>
      <c r="D27" s="150">
        <v>1.20902</v>
      </c>
      <c r="E27" s="150">
        <f>D27/C27*100</f>
        <v>100.75166666666667</v>
      </c>
    </row>
    <row r="28" spans="1:5" s="151" customFormat="1" ht="27.75" customHeight="1" x14ac:dyDescent="0.25">
      <c r="A28" s="148" t="s">
        <v>957</v>
      </c>
      <c r="B28" s="152" t="s">
        <v>958</v>
      </c>
      <c r="C28" s="150">
        <f>C29+C30+C36+C37</f>
        <v>138784.70000000001</v>
      </c>
      <c r="D28" s="150">
        <f>D29+D30+D36+D37</f>
        <v>142047.26240000001</v>
      </c>
      <c r="E28" s="150">
        <f>D28/C28*100</f>
        <v>102.35080841043718</v>
      </c>
    </row>
    <row r="29" spans="1:5" ht="21" hidden="1" customHeight="1" x14ac:dyDescent="0.25">
      <c r="A29" s="153" t="s">
        <v>959</v>
      </c>
      <c r="B29" s="154" t="s">
        <v>960</v>
      </c>
      <c r="C29" s="161"/>
      <c r="D29" s="161"/>
      <c r="E29" s="161"/>
    </row>
    <row r="30" spans="1:5" ht="42.75" customHeight="1" x14ac:dyDescent="0.25">
      <c r="A30" s="153" t="s">
        <v>961</v>
      </c>
      <c r="B30" s="162" t="s">
        <v>962</v>
      </c>
      <c r="C30" s="161">
        <f>SUM(C31:C35)</f>
        <v>125243.90000000001</v>
      </c>
      <c r="D30" s="161">
        <f>SUM(D31:D35)</f>
        <v>127770.14133000001</v>
      </c>
      <c r="E30" s="161">
        <f>D30/C30*100</f>
        <v>102.01705738163696</v>
      </c>
    </row>
    <row r="31" spans="1:5" ht="42.75" customHeight="1" x14ac:dyDescent="0.25">
      <c r="A31" s="153" t="s">
        <v>963</v>
      </c>
      <c r="B31" s="163" t="s">
        <v>964</v>
      </c>
      <c r="C31" s="161">
        <v>110239</v>
      </c>
      <c r="D31" s="161">
        <v>112263.33960000001</v>
      </c>
      <c r="E31" s="161">
        <f>D31/C31*100</f>
        <v>101.83631890710186</v>
      </c>
    </row>
    <row r="32" spans="1:5" ht="40.5" customHeight="1" x14ac:dyDescent="0.25">
      <c r="A32" s="153" t="s">
        <v>965</v>
      </c>
      <c r="B32" s="163" t="s">
        <v>966</v>
      </c>
      <c r="C32" s="161">
        <v>4035</v>
      </c>
      <c r="D32" s="161">
        <v>4077.7206999999999</v>
      </c>
      <c r="E32" s="161">
        <f>D32/C32*100</f>
        <v>101.05875340768277</v>
      </c>
    </row>
    <row r="33" spans="1:5" ht="37.5" customHeight="1" x14ac:dyDescent="0.25">
      <c r="A33" s="153" t="s">
        <v>967</v>
      </c>
      <c r="B33" s="163" t="s">
        <v>968</v>
      </c>
      <c r="C33" s="161">
        <v>5419.1</v>
      </c>
      <c r="D33" s="161">
        <v>5892.8564399999996</v>
      </c>
      <c r="E33" s="161">
        <f>D33/C33*100</f>
        <v>108.74234540790906</v>
      </c>
    </row>
    <row r="34" spans="1:5" ht="26.25" customHeight="1" x14ac:dyDescent="0.25">
      <c r="A34" s="164" t="s">
        <v>969</v>
      </c>
      <c r="B34" s="163" t="s">
        <v>970</v>
      </c>
      <c r="C34" s="161">
        <v>5550.8</v>
      </c>
      <c r="D34" s="161">
        <v>5536.2245899999998</v>
      </c>
      <c r="E34" s="161">
        <f>D34/C34*100</f>
        <v>99.737417849679318</v>
      </c>
    </row>
    <row r="35" spans="1:5" ht="54.75" hidden="1" customHeight="1" x14ac:dyDescent="0.25">
      <c r="A35" s="164" t="s">
        <v>971</v>
      </c>
      <c r="B35" s="163" t="s">
        <v>972</v>
      </c>
      <c r="C35" s="161">
        <v>0</v>
      </c>
      <c r="D35" s="161">
        <v>0</v>
      </c>
      <c r="E35" s="161"/>
    </row>
    <row r="36" spans="1:5" ht="31.5" customHeight="1" x14ac:dyDescent="0.25">
      <c r="A36" s="153" t="s">
        <v>973</v>
      </c>
      <c r="B36" s="154" t="s">
        <v>974</v>
      </c>
      <c r="C36" s="161">
        <v>1340.8</v>
      </c>
      <c r="D36" s="161">
        <v>1340.78691</v>
      </c>
      <c r="E36" s="161">
        <f t="shared" ref="E36:E64" si="1">D36/C36*100</f>
        <v>99.999023717183775</v>
      </c>
    </row>
    <row r="37" spans="1:5" ht="41.25" customHeight="1" x14ac:dyDescent="0.25">
      <c r="A37" s="153" t="s">
        <v>975</v>
      </c>
      <c r="B37" s="154" t="s">
        <v>976</v>
      </c>
      <c r="C37" s="161">
        <f>C38</f>
        <v>12200</v>
      </c>
      <c r="D37" s="161">
        <f>D38</f>
        <v>12936.33416</v>
      </c>
      <c r="E37" s="161">
        <f t="shared" si="1"/>
        <v>106.03552590163933</v>
      </c>
    </row>
    <row r="38" spans="1:5" s="158" customFormat="1" ht="21.75" hidden="1" customHeight="1" x14ac:dyDescent="0.25">
      <c r="A38" s="156" t="s">
        <v>975</v>
      </c>
      <c r="B38" s="157" t="s">
        <v>977</v>
      </c>
      <c r="C38" s="155">
        <v>12200</v>
      </c>
      <c r="D38" s="155">
        <v>12936.33416</v>
      </c>
      <c r="E38" s="155">
        <f t="shared" si="1"/>
        <v>106.03552590163933</v>
      </c>
    </row>
    <row r="39" spans="1:5" s="151" customFormat="1" ht="21.75" customHeight="1" x14ac:dyDescent="0.25">
      <c r="A39" s="148" t="s">
        <v>978</v>
      </c>
      <c r="B39" s="152" t="s">
        <v>979</v>
      </c>
      <c r="C39" s="150">
        <f>C40</f>
        <v>4600</v>
      </c>
      <c r="D39" s="150">
        <f>D40</f>
        <v>4990.4004699999996</v>
      </c>
      <c r="E39" s="150">
        <f t="shared" si="1"/>
        <v>108.48696673913042</v>
      </c>
    </row>
    <row r="40" spans="1:5" ht="20.25" customHeight="1" x14ac:dyDescent="0.25">
      <c r="A40" s="153" t="s">
        <v>980</v>
      </c>
      <c r="B40" s="154" t="s">
        <v>981</v>
      </c>
      <c r="C40" s="161">
        <v>4600</v>
      </c>
      <c r="D40" s="161">
        <v>4990.4004699999996</v>
      </c>
      <c r="E40" s="161">
        <f t="shared" si="1"/>
        <v>108.48696673913042</v>
      </c>
    </row>
    <row r="41" spans="1:5" s="151" customFormat="1" ht="21.75" customHeight="1" x14ac:dyDescent="0.25">
      <c r="A41" s="148" t="s">
        <v>982</v>
      </c>
      <c r="B41" s="152" t="s">
        <v>983</v>
      </c>
      <c r="C41" s="150">
        <f>C42+C43+C48+C53+C56</f>
        <v>115155.95156</v>
      </c>
      <c r="D41" s="150">
        <f>D42+D43+D48+D53+D56</f>
        <v>117920.13699</v>
      </c>
      <c r="E41" s="150">
        <f t="shared" si="1"/>
        <v>102.40038434188941</v>
      </c>
    </row>
    <row r="42" spans="1:5" s="151" customFormat="1" ht="30.75" hidden="1" customHeight="1" x14ac:dyDescent="0.25">
      <c r="A42" s="165" t="s">
        <v>984</v>
      </c>
      <c r="B42" s="166" t="s">
        <v>985</v>
      </c>
      <c r="C42" s="161">
        <v>52.3</v>
      </c>
      <c r="D42" s="161">
        <v>52.271999999999998</v>
      </c>
      <c r="E42" s="161">
        <f t="shared" si="1"/>
        <v>99.94646271510517</v>
      </c>
    </row>
    <row r="43" spans="1:5" s="151" customFormat="1" ht="24" hidden="1" customHeight="1" x14ac:dyDescent="0.25">
      <c r="A43" s="165" t="s">
        <v>986</v>
      </c>
      <c r="B43" s="166" t="s">
        <v>987</v>
      </c>
      <c r="C43" s="161">
        <f>SUM(C44:C47)</f>
        <v>1320.3515600000001</v>
      </c>
      <c r="D43" s="161">
        <f>SUM(D44:D47)</f>
        <v>1387.12321</v>
      </c>
      <c r="E43" s="161">
        <f t="shared" si="1"/>
        <v>105.05711145598222</v>
      </c>
    </row>
    <row r="44" spans="1:5" s="167" customFormat="1" ht="20.25" hidden="1" customHeight="1" x14ac:dyDescent="0.25">
      <c r="A44" s="156" t="s">
        <v>986</v>
      </c>
      <c r="B44" s="157" t="s">
        <v>988</v>
      </c>
      <c r="C44" s="155">
        <f>59.1+223.5</f>
        <v>282.60000000000002</v>
      </c>
      <c r="D44" s="155">
        <v>223.5</v>
      </c>
      <c r="E44" s="155">
        <f t="shared" si="1"/>
        <v>79.087048832271762</v>
      </c>
    </row>
    <row r="45" spans="1:5" s="167" customFormat="1" ht="20.25" hidden="1" customHeight="1" x14ac:dyDescent="0.25">
      <c r="A45" s="156" t="s">
        <v>986</v>
      </c>
      <c r="B45" s="157" t="s">
        <v>989</v>
      </c>
      <c r="C45" s="155">
        <f>100+93+5+5+6+100+20+10+5+5+5+6+6+2+6+6+12+10+6.048+0.5+0.96+0.35+0.01356+1+6.18+2+19.5+2+139.3</f>
        <v>579.85156000000006</v>
      </c>
      <c r="D45" s="155">
        <v>705.72320999999999</v>
      </c>
      <c r="E45" s="155">
        <f t="shared" si="1"/>
        <v>121.70756426006682</v>
      </c>
    </row>
    <row r="46" spans="1:5" s="167" customFormat="1" ht="20.25" hidden="1" customHeight="1" x14ac:dyDescent="0.25">
      <c r="A46" s="156" t="s">
        <v>986</v>
      </c>
      <c r="B46" s="157" t="s">
        <v>990</v>
      </c>
      <c r="C46" s="155">
        <v>457.6</v>
      </c>
      <c r="D46" s="155">
        <v>457.6</v>
      </c>
      <c r="E46" s="155">
        <f t="shared" si="1"/>
        <v>100</v>
      </c>
    </row>
    <row r="47" spans="1:5" s="167" customFormat="1" ht="20.25" hidden="1" customHeight="1" x14ac:dyDescent="0.25">
      <c r="A47" s="156" t="s">
        <v>986</v>
      </c>
      <c r="B47" s="157" t="s">
        <v>991</v>
      </c>
      <c r="C47" s="155">
        <v>0.3</v>
      </c>
      <c r="D47" s="155">
        <v>0.3</v>
      </c>
      <c r="E47" s="155">
        <f t="shared" si="1"/>
        <v>100</v>
      </c>
    </row>
    <row r="48" spans="1:5" s="151" customFormat="1" ht="23.25" hidden="1" customHeight="1" x14ac:dyDescent="0.25">
      <c r="A48" s="165" t="s">
        <v>992</v>
      </c>
      <c r="B48" s="168" t="s">
        <v>993</v>
      </c>
      <c r="C48" s="161">
        <f>SUM(C49:C52)</f>
        <v>12589.9</v>
      </c>
      <c r="D48" s="161">
        <f>SUM(D49:D52)</f>
        <v>13093.240320000001</v>
      </c>
      <c r="E48" s="161">
        <f t="shared" si="1"/>
        <v>103.99796916575987</v>
      </c>
    </row>
    <row r="49" spans="1:5" s="167" customFormat="1" ht="20.25" hidden="1" customHeight="1" x14ac:dyDescent="0.25">
      <c r="A49" s="156" t="s">
        <v>992</v>
      </c>
      <c r="B49" s="157" t="s">
        <v>994</v>
      </c>
      <c r="C49" s="155">
        <v>6542.9</v>
      </c>
      <c r="D49" s="155">
        <v>6523.8089300000001</v>
      </c>
      <c r="E49" s="155">
        <f t="shared" si="1"/>
        <v>99.708216998578621</v>
      </c>
    </row>
    <row r="50" spans="1:5" s="167" customFormat="1" ht="20.25" hidden="1" customHeight="1" x14ac:dyDescent="0.25">
      <c r="A50" s="156" t="s">
        <v>992</v>
      </c>
      <c r="B50" s="157" t="s">
        <v>995</v>
      </c>
      <c r="C50" s="155">
        <v>1712.3</v>
      </c>
      <c r="D50" s="155">
        <v>2012.3231699999999</v>
      </c>
      <c r="E50" s="155">
        <f t="shared" si="1"/>
        <v>117.52164749167787</v>
      </c>
    </row>
    <row r="51" spans="1:5" s="167" customFormat="1" ht="20.25" hidden="1" customHeight="1" x14ac:dyDescent="0.25">
      <c r="A51" s="156" t="s">
        <v>992</v>
      </c>
      <c r="B51" s="157" t="s">
        <v>996</v>
      </c>
      <c r="C51" s="155">
        <v>4329.5</v>
      </c>
      <c r="D51" s="155">
        <v>4551.8362200000001</v>
      </c>
      <c r="E51" s="155">
        <f t="shared" si="1"/>
        <v>105.13537868114102</v>
      </c>
    </row>
    <row r="52" spans="1:5" s="167" customFormat="1" ht="20.25" hidden="1" customHeight="1" x14ac:dyDescent="0.25">
      <c r="A52" s="156" t="s">
        <v>992</v>
      </c>
      <c r="B52" s="157" t="s">
        <v>997</v>
      </c>
      <c r="C52" s="155">
        <v>5.2</v>
      </c>
      <c r="D52" s="155">
        <v>5.2720000000000002</v>
      </c>
      <c r="E52" s="155">
        <f t="shared" si="1"/>
        <v>101.38461538461539</v>
      </c>
    </row>
    <row r="53" spans="1:5" s="151" customFormat="1" ht="22.5" hidden="1" customHeight="1" x14ac:dyDescent="0.25">
      <c r="A53" s="165" t="s">
        <v>998</v>
      </c>
      <c r="B53" s="168" t="s">
        <v>999</v>
      </c>
      <c r="C53" s="161">
        <f>C54+C55</f>
        <v>1193.4000000000001</v>
      </c>
      <c r="D53" s="161">
        <f>D54+D55</f>
        <v>1193.4349999999999</v>
      </c>
      <c r="E53" s="161">
        <f t="shared" si="1"/>
        <v>100.00293279705043</v>
      </c>
    </row>
    <row r="54" spans="1:5" s="167" customFormat="1" ht="21" hidden="1" customHeight="1" x14ac:dyDescent="0.25">
      <c r="A54" s="156" t="s">
        <v>998</v>
      </c>
      <c r="B54" s="157" t="s">
        <v>1000</v>
      </c>
      <c r="C54" s="155">
        <v>587.6</v>
      </c>
      <c r="D54" s="155">
        <v>587.601</v>
      </c>
      <c r="E54" s="155">
        <f t="shared" si="1"/>
        <v>100.0001701837985</v>
      </c>
    </row>
    <row r="55" spans="1:5" s="167" customFormat="1" ht="30" hidden="1" customHeight="1" x14ac:dyDescent="0.25">
      <c r="A55" s="156" t="s">
        <v>998</v>
      </c>
      <c r="B55" s="157" t="s">
        <v>1001</v>
      </c>
      <c r="C55" s="155">
        <v>605.79999999999995</v>
      </c>
      <c r="D55" s="155">
        <v>605.83399999999995</v>
      </c>
      <c r="E55" s="155">
        <f t="shared" si="1"/>
        <v>100.00561241333774</v>
      </c>
    </row>
    <row r="56" spans="1:5" s="151" customFormat="1" ht="21.75" hidden="1" customHeight="1" x14ac:dyDescent="0.25">
      <c r="A56" s="165" t="s">
        <v>1002</v>
      </c>
      <c r="B56" s="168" t="s">
        <v>1003</v>
      </c>
      <c r="C56" s="161">
        <f>C57</f>
        <v>100000</v>
      </c>
      <c r="D56" s="161">
        <f>D57</f>
        <v>102194.06646</v>
      </c>
      <c r="E56" s="161">
        <f t="shared" si="1"/>
        <v>102.19406646</v>
      </c>
    </row>
    <row r="57" spans="1:5" s="167" customFormat="1" ht="21" hidden="1" customHeight="1" x14ac:dyDescent="0.25">
      <c r="A57" s="156" t="s">
        <v>1002</v>
      </c>
      <c r="B57" s="157" t="s">
        <v>1004</v>
      </c>
      <c r="C57" s="155">
        <v>100000</v>
      </c>
      <c r="D57" s="155">
        <v>102194.06646</v>
      </c>
      <c r="E57" s="155">
        <f t="shared" si="1"/>
        <v>102.19406646</v>
      </c>
    </row>
    <row r="58" spans="1:5" s="151" customFormat="1" ht="21" customHeight="1" x14ac:dyDescent="0.25">
      <c r="A58" s="148" t="s">
        <v>1005</v>
      </c>
      <c r="B58" s="152" t="s">
        <v>1006</v>
      </c>
      <c r="C58" s="150">
        <f>C59+C60+C61+C62</f>
        <v>88806.700000000012</v>
      </c>
      <c r="D58" s="150">
        <f>D59+D60+D61+D62</f>
        <v>93858.58554</v>
      </c>
      <c r="E58" s="150">
        <f t="shared" si="1"/>
        <v>105.68863108301511</v>
      </c>
    </row>
    <row r="59" spans="1:5" ht="41.25" customHeight="1" x14ac:dyDescent="0.25">
      <c r="A59" s="153" t="s">
        <v>1007</v>
      </c>
      <c r="B59" s="162" t="s">
        <v>1008</v>
      </c>
      <c r="C59" s="161">
        <v>94.5</v>
      </c>
      <c r="D59" s="161">
        <v>94.5</v>
      </c>
      <c r="E59" s="161">
        <f t="shared" si="1"/>
        <v>100</v>
      </c>
    </row>
    <row r="60" spans="1:5" ht="42.75" customHeight="1" x14ac:dyDescent="0.25">
      <c r="A60" s="153" t="s">
        <v>1009</v>
      </c>
      <c r="B60" s="162" t="s">
        <v>1010</v>
      </c>
      <c r="C60" s="161">
        <v>51125.3</v>
      </c>
      <c r="D60" s="161">
        <v>51979.119960000004</v>
      </c>
      <c r="E60" s="161">
        <f t="shared" si="1"/>
        <v>101.67005369161647</v>
      </c>
    </row>
    <row r="61" spans="1:5" ht="31.5" customHeight="1" x14ac:dyDescent="0.25">
      <c r="A61" s="153" t="s">
        <v>1011</v>
      </c>
      <c r="B61" s="154" t="s">
        <v>1012</v>
      </c>
      <c r="C61" s="161">
        <v>5586.9</v>
      </c>
      <c r="D61" s="161">
        <v>6051.66291</v>
      </c>
      <c r="E61" s="161">
        <f t="shared" si="1"/>
        <v>108.31879772324547</v>
      </c>
    </row>
    <row r="62" spans="1:5" ht="42.75" customHeight="1" x14ac:dyDescent="0.25">
      <c r="A62" s="153" t="s">
        <v>1013</v>
      </c>
      <c r="B62" s="154" t="s">
        <v>1014</v>
      </c>
      <c r="C62" s="161">
        <v>32000</v>
      </c>
      <c r="D62" s="161">
        <v>35733.302669999997</v>
      </c>
      <c r="E62" s="161">
        <f t="shared" si="1"/>
        <v>111.66657084375001</v>
      </c>
    </row>
    <row r="63" spans="1:5" s="151" customFormat="1" ht="21" customHeight="1" x14ac:dyDescent="0.25">
      <c r="A63" s="148" t="s">
        <v>1015</v>
      </c>
      <c r="B63" s="152" t="s">
        <v>1016</v>
      </c>
      <c r="C63" s="150">
        <v>15000</v>
      </c>
      <c r="D63" s="150">
        <v>16995.65897</v>
      </c>
      <c r="E63" s="150">
        <f t="shared" si="1"/>
        <v>113.30439313333333</v>
      </c>
    </row>
    <row r="64" spans="1:5" s="151" customFormat="1" ht="21" customHeight="1" x14ac:dyDescent="0.25">
      <c r="A64" s="148" t="s">
        <v>1017</v>
      </c>
      <c r="B64" s="152" t="s">
        <v>1018</v>
      </c>
      <c r="C64" s="150">
        <f>C65+C66</f>
        <v>5108.7</v>
      </c>
      <c r="D64" s="150">
        <f>D65+D66</f>
        <v>5378.8584600000004</v>
      </c>
      <c r="E64" s="150">
        <f t="shared" si="1"/>
        <v>105.28820365259264</v>
      </c>
    </row>
    <row r="65" spans="1:5" ht="21.75" hidden="1" customHeight="1" x14ac:dyDescent="0.25">
      <c r="A65" s="153" t="s">
        <v>1019</v>
      </c>
      <c r="B65" s="154" t="s">
        <v>1020</v>
      </c>
      <c r="C65" s="161">
        <v>0</v>
      </c>
      <c r="D65" s="161">
        <v>0</v>
      </c>
      <c r="E65" s="161"/>
    </row>
    <row r="66" spans="1:5" ht="21.75" hidden="1" customHeight="1" x14ac:dyDescent="0.25">
      <c r="A66" s="153" t="s">
        <v>1021</v>
      </c>
      <c r="B66" s="154" t="s">
        <v>1022</v>
      </c>
      <c r="C66" s="161">
        <f>SUM(C67:C70)</f>
        <v>5108.7</v>
      </c>
      <c r="D66" s="161">
        <f>SUM(D67:D70)</f>
        <v>5378.8584600000004</v>
      </c>
      <c r="E66" s="161">
        <f t="shared" ref="E66:E93" si="2">D66/C66*100</f>
        <v>105.28820365259264</v>
      </c>
    </row>
    <row r="67" spans="1:5" s="158" customFormat="1" ht="21.75" hidden="1" customHeight="1" x14ac:dyDescent="0.25">
      <c r="A67" s="156" t="s">
        <v>1021</v>
      </c>
      <c r="B67" s="157" t="s">
        <v>1023</v>
      </c>
      <c r="C67" s="155">
        <v>47.7</v>
      </c>
      <c r="D67" s="155">
        <v>47.674599999999998</v>
      </c>
      <c r="E67" s="155">
        <f t="shared" si="2"/>
        <v>99.946750524109007</v>
      </c>
    </row>
    <row r="68" spans="1:5" s="158" customFormat="1" ht="21.75" hidden="1" customHeight="1" x14ac:dyDescent="0.25">
      <c r="A68" s="156" t="s">
        <v>1024</v>
      </c>
      <c r="B68" s="157" t="s">
        <v>1025</v>
      </c>
      <c r="C68" s="155">
        <v>2576.6</v>
      </c>
      <c r="D68" s="155">
        <v>2846.7158800000002</v>
      </c>
      <c r="E68" s="155">
        <f t="shared" si="2"/>
        <v>110.48342311573391</v>
      </c>
    </row>
    <row r="69" spans="1:5" s="158" customFormat="1" ht="32.25" hidden="1" customHeight="1" x14ac:dyDescent="0.25">
      <c r="A69" s="156" t="s">
        <v>1026</v>
      </c>
      <c r="B69" s="157" t="s">
        <v>1027</v>
      </c>
      <c r="C69" s="155">
        <v>2340.9</v>
      </c>
      <c r="D69" s="155">
        <v>2340.9405000000002</v>
      </c>
      <c r="E69" s="155">
        <f t="shared" si="2"/>
        <v>100.00173010380624</v>
      </c>
    </row>
    <row r="70" spans="1:5" s="158" customFormat="1" ht="29.25" hidden="1" customHeight="1" x14ac:dyDescent="0.25">
      <c r="A70" s="156" t="s">
        <v>1028</v>
      </c>
      <c r="B70" s="157" t="s">
        <v>1029</v>
      </c>
      <c r="C70" s="155">
        <v>143.5</v>
      </c>
      <c r="D70" s="155">
        <v>143.52748</v>
      </c>
      <c r="E70" s="155">
        <f t="shared" si="2"/>
        <v>100.01914982578397</v>
      </c>
    </row>
    <row r="71" spans="1:5" s="151" customFormat="1" ht="22.5" customHeight="1" x14ac:dyDescent="0.25">
      <c r="A71" s="148" t="s">
        <v>1030</v>
      </c>
      <c r="B71" s="149" t="s">
        <v>1031</v>
      </c>
      <c r="C71" s="150">
        <f>C73+C75+C113+C134+C139+C140+C141+C142</f>
        <v>3280747.9888299997</v>
      </c>
      <c r="D71" s="150">
        <f>D73+D75+D113+D134+D139+D140+D141+D142</f>
        <v>2956959.2122599995</v>
      </c>
      <c r="E71" s="150">
        <f t="shared" si="2"/>
        <v>90.130641619764532</v>
      </c>
    </row>
    <row r="72" spans="1:5" s="151" customFormat="1" ht="22.5" customHeight="1" x14ac:dyDescent="0.25">
      <c r="A72" s="169" t="s">
        <v>1032</v>
      </c>
      <c r="B72" s="149" t="s">
        <v>1033</v>
      </c>
      <c r="C72" s="150">
        <f>C73+C75+C113+C134</f>
        <v>3227544.0494200001</v>
      </c>
      <c r="D72" s="150">
        <f>D73+D75+D113+D134</f>
        <v>2903755.2728499998</v>
      </c>
      <c r="E72" s="150">
        <f t="shared" si="2"/>
        <v>89.967951742496396</v>
      </c>
    </row>
    <row r="73" spans="1:5" s="151" customFormat="1" ht="22.5" customHeight="1" x14ac:dyDescent="0.25">
      <c r="A73" s="169" t="s">
        <v>1034</v>
      </c>
      <c r="B73" s="152" t="s">
        <v>1035</v>
      </c>
      <c r="C73" s="170">
        <f>C74</f>
        <v>409467.91499999998</v>
      </c>
      <c r="D73" s="170">
        <f>D74</f>
        <v>409467.91499999998</v>
      </c>
      <c r="E73" s="170">
        <f t="shared" si="2"/>
        <v>100</v>
      </c>
    </row>
    <row r="74" spans="1:5" s="151" customFormat="1" ht="22.5" hidden="1" customHeight="1" x14ac:dyDescent="0.25">
      <c r="A74" s="153" t="s">
        <v>1036</v>
      </c>
      <c r="B74" s="171" t="s">
        <v>1037</v>
      </c>
      <c r="C74" s="172">
        <v>409467.91499999998</v>
      </c>
      <c r="D74" s="172">
        <v>409467.91499999998</v>
      </c>
      <c r="E74" s="172">
        <f t="shared" si="2"/>
        <v>100</v>
      </c>
    </row>
    <row r="75" spans="1:5" s="151" customFormat="1" ht="22.5" customHeight="1" x14ac:dyDescent="0.25">
      <c r="A75" s="148" t="s">
        <v>1038</v>
      </c>
      <c r="B75" s="152" t="s">
        <v>1039</v>
      </c>
      <c r="C75" s="150">
        <f>C76+C80+C81+C82+C83+C84+C85+C86+C87</f>
        <v>911800.13442000002</v>
      </c>
      <c r="D75" s="150">
        <f>D76+D80+D81+D82+D83+D84+D85+D86+D87</f>
        <v>631545.65167000005</v>
      </c>
      <c r="E75" s="150">
        <f t="shared" si="2"/>
        <v>69.263605896672615</v>
      </c>
    </row>
    <row r="76" spans="1:5" s="151" customFormat="1" ht="22.5" hidden="1" customHeight="1" x14ac:dyDescent="0.25">
      <c r="A76" s="153" t="s">
        <v>1040</v>
      </c>
      <c r="B76" s="171" t="s">
        <v>1041</v>
      </c>
      <c r="C76" s="172">
        <f>SUM(C77:C79)</f>
        <v>307596.21000000002</v>
      </c>
      <c r="D76" s="172">
        <f>SUM(D77:D79)</f>
        <v>182198.89723</v>
      </c>
      <c r="E76" s="172">
        <f t="shared" si="2"/>
        <v>59.233141146309961</v>
      </c>
    </row>
    <row r="77" spans="1:5" s="167" customFormat="1" ht="31.5" hidden="1" customHeight="1" x14ac:dyDescent="0.25">
      <c r="A77" s="156" t="s">
        <v>1042</v>
      </c>
      <c r="B77" s="173" t="s">
        <v>1043</v>
      </c>
      <c r="C77" s="174">
        <f>473289.57-188403.11</f>
        <v>284886.46000000002</v>
      </c>
      <c r="D77" s="174">
        <v>182198.89723</v>
      </c>
      <c r="E77" s="174">
        <f t="shared" si="2"/>
        <v>63.954916365628598</v>
      </c>
    </row>
    <row r="78" spans="1:5" s="167" customFormat="1" ht="31.5" hidden="1" customHeight="1" x14ac:dyDescent="0.25">
      <c r="A78" s="156" t="s">
        <v>1044</v>
      </c>
      <c r="B78" s="173" t="s">
        <v>1043</v>
      </c>
      <c r="C78" s="174">
        <f>24700-13300</f>
        <v>11400</v>
      </c>
      <c r="D78" s="174">
        <v>0</v>
      </c>
      <c r="E78" s="174">
        <f t="shared" si="2"/>
        <v>0</v>
      </c>
    </row>
    <row r="79" spans="1:5" s="167" customFormat="1" ht="31.5" hidden="1" customHeight="1" x14ac:dyDescent="0.25">
      <c r="A79" s="156" t="s">
        <v>1045</v>
      </c>
      <c r="B79" s="173" t="s">
        <v>1043</v>
      </c>
      <c r="C79" s="174">
        <v>11309.75</v>
      </c>
      <c r="D79" s="174">
        <v>0</v>
      </c>
      <c r="E79" s="174">
        <f t="shared" si="2"/>
        <v>0</v>
      </c>
    </row>
    <row r="80" spans="1:5" s="151" customFormat="1" ht="40.5" hidden="1" customHeight="1" x14ac:dyDescent="0.25">
      <c r="A80" s="153" t="s">
        <v>1046</v>
      </c>
      <c r="B80" s="171" t="s">
        <v>1047</v>
      </c>
      <c r="C80" s="161">
        <f>114396+6000</f>
        <v>120396</v>
      </c>
      <c r="D80" s="161">
        <v>119216.8086</v>
      </c>
      <c r="E80" s="161">
        <f t="shared" si="2"/>
        <v>99.020572610385727</v>
      </c>
    </row>
    <row r="81" spans="1:5" s="151" customFormat="1" ht="40.5" hidden="1" customHeight="1" x14ac:dyDescent="0.25">
      <c r="A81" s="153" t="s">
        <v>1048</v>
      </c>
      <c r="B81" s="171" t="s">
        <v>1049</v>
      </c>
      <c r="C81" s="161">
        <f>239620.73775-9760.77833</f>
        <v>229859.95942</v>
      </c>
      <c r="D81" s="161">
        <v>140409.73924</v>
      </c>
      <c r="E81" s="161">
        <f t="shared" si="2"/>
        <v>61.08490560700195</v>
      </c>
    </row>
    <row r="82" spans="1:5" s="151" customFormat="1" ht="32.25" hidden="1" customHeight="1" x14ac:dyDescent="0.25">
      <c r="A82" s="153" t="s">
        <v>1050</v>
      </c>
      <c r="B82" s="171" t="s">
        <v>1051</v>
      </c>
      <c r="C82" s="172">
        <v>2518.7606599999999</v>
      </c>
      <c r="D82" s="172">
        <v>2518.7606599999999</v>
      </c>
      <c r="E82" s="172">
        <f t="shared" si="2"/>
        <v>100</v>
      </c>
    </row>
    <row r="83" spans="1:5" s="151" customFormat="1" ht="23.25" hidden="1" customHeight="1" x14ac:dyDescent="0.25">
      <c r="A83" s="153" t="s">
        <v>1052</v>
      </c>
      <c r="B83" s="171" t="s">
        <v>1053</v>
      </c>
      <c r="C83" s="172">
        <v>6693.1</v>
      </c>
      <c r="D83" s="172">
        <v>6692.7672000000002</v>
      </c>
      <c r="E83" s="172">
        <f t="shared" si="2"/>
        <v>99.995027715109586</v>
      </c>
    </row>
    <row r="84" spans="1:5" s="151" customFormat="1" ht="42.75" hidden="1" customHeight="1" x14ac:dyDescent="0.25">
      <c r="A84" s="153" t="s">
        <v>1054</v>
      </c>
      <c r="B84" s="171" t="s">
        <v>1130</v>
      </c>
      <c r="C84" s="172">
        <v>36.511339999999997</v>
      </c>
      <c r="D84" s="172">
        <v>36.510719999999999</v>
      </c>
      <c r="E84" s="172">
        <f t="shared" si="2"/>
        <v>99.998301897437898</v>
      </c>
    </row>
    <row r="85" spans="1:5" s="151" customFormat="1" ht="28.5" hidden="1" customHeight="1" x14ac:dyDescent="0.25">
      <c r="A85" s="153" t="s">
        <v>1055</v>
      </c>
      <c r="B85" s="171" t="s">
        <v>1056</v>
      </c>
      <c r="C85" s="172">
        <v>37788.519999999997</v>
      </c>
      <c r="D85" s="172">
        <v>37529.742810000003</v>
      </c>
      <c r="E85" s="172">
        <f t="shared" si="2"/>
        <v>99.315196281833764</v>
      </c>
    </row>
    <row r="86" spans="1:5" s="151" customFormat="1" ht="26.25" hidden="1" customHeight="1" x14ac:dyDescent="0.25">
      <c r="A86" s="153" t="s">
        <v>1057</v>
      </c>
      <c r="B86" s="171" t="s">
        <v>1058</v>
      </c>
      <c r="C86" s="172">
        <v>407.71300000000002</v>
      </c>
      <c r="D86" s="172">
        <v>407.71300000000002</v>
      </c>
      <c r="E86" s="172">
        <f t="shared" si="2"/>
        <v>100</v>
      </c>
    </row>
    <row r="87" spans="1:5" s="151" customFormat="1" ht="26.25" hidden="1" customHeight="1" x14ac:dyDescent="0.25">
      <c r="A87" s="153" t="s">
        <v>1059</v>
      </c>
      <c r="B87" s="171" t="s">
        <v>1060</v>
      </c>
      <c r="C87" s="172">
        <f>SUM(C88:C112)</f>
        <v>206503.36000000002</v>
      </c>
      <c r="D87" s="172">
        <f>SUM(D88:D112)</f>
        <v>142534.71221</v>
      </c>
      <c r="E87" s="172">
        <f t="shared" si="2"/>
        <v>69.022950624144798</v>
      </c>
    </row>
    <row r="88" spans="1:5" s="167" customFormat="1" ht="30" hidden="1" customHeight="1" x14ac:dyDescent="0.25">
      <c r="A88" s="156"/>
      <c r="B88" s="175" t="s">
        <v>1061</v>
      </c>
      <c r="C88" s="174">
        <v>974</v>
      </c>
      <c r="D88" s="174">
        <v>956.33144000000004</v>
      </c>
      <c r="E88" s="174">
        <f t="shared" si="2"/>
        <v>98.185979466119093</v>
      </c>
    </row>
    <row r="89" spans="1:5" s="167" customFormat="1" ht="30" hidden="1" customHeight="1" x14ac:dyDescent="0.25">
      <c r="A89" s="156"/>
      <c r="B89" s="175" t="s">
        <v>1062</v>
      </c>
      <c r="C89" s="174">
        <v>7640</v>
      </c>
      <c r="D89" s="174">
        <v>7560.3171700000003</v>
      </c>
      <c r="E89" s="174">
        <f t="shared" si="2"/>
        <v>98.957031020942409</v>
      </c>
    </row>
    <row r="90" spans="1:5" s="167" customFormat="1" ht="30" hidden="1" customHeight="1" x14ac:dyDescent="0.25">
      <c r="A90" s="156"/>
      <c r="B90" s="175" t="s">
        <v>1063</v>
      </c>
      <c r="C90" s="174">
        <v>70824</v>
      </c>
      <c r="D90" s="174">
        <v>32987.04593</v>
      </c>
      <c r="E90" s="174">
        <f t="shared" si="2"/>
        <v>46.576084279340336</v>
      </c>
    </row>
    <row r="91" spans="1:5" s="167" customFormat="1" ht="22.5" hidden="1" customHeight="1" x14ac:dyDescent="0.25">
      <c r="A91" s="156"/>
      <c r="B91" s="175" t="s">
        <v>1064</v>
      </c>
      <c r="C91" s="174">
        <v>9939</v>
      </c>
      <c r="D91" s="174">
        <v>9640.4284200000002</v>
      </c>
      <c r="E91" s="174">
        <f t="shared" si="2"/>
        <v>96.995959553274986</v>
      </c>
    </row>
    <row r="92" spans="1:5" s="167" customFormat="1" ht="22.5" hidden="1" customHeight="1" x14ac:dyDescent="0.25">
      <c r="A92" s="156"/>
      <c r="B92" s="175" t="s">
        <v>1065</v>
      </c>
      <c r="C92" s="174">
        <f>12918+17448</f>
        <v>30366</v>
      </c>
      <c r="D92" s="174">
        <v>30366</v>
      </c>
      <c r="E92" s="174">
        <f t="shared" si="2"/>
        <v>100</v>
      </c>
    </row>
    <row r="93" spans="1:5" s="167" customFormat="1" ht="43.5" hidden="1" customHeight="1" x14ac:dyDescent="0.25">
      <c r="A93" s="156"/>
      <c r="B93" s="175" t="s">
        <v>1066</v>
      </c>
      <c r="C93" s="174">
        <v>1229</v>
      </c>
      <c r="D93" s="174">
        <v>487.89179999999999</v>
      </c>
      <c r="E93" s="174">
        <f t="shared" si="2"/>
        <v>39.69827502034174</v>
      </c>
    </row>
    <row r="94" spans="1:5" s="167" customFormat="1" ht="41.25" hidden="1" customHeight="1" x14ac:dyDescent="0.25">
      <c r="A94" s="156"/>
      <c r="B94" s="175" t="s">
        <v>1067</v>
      </c>
      <c r="C94" s="174"/>
      <c r="D94" s="174"/>
      <c r="E94" s="174"/>
    </row>
    <row r="95" spans="1:5" s="167" customFormat="1" ht="32.25" hidden="1" customHeight="1" x14ac:dyDescent="0.25">
      <c r="A95" s="156"/>
      <c r="B95" s="175" t="s">
        <v>1068</v>
      </c>
      <c r="C95" s="174">
        <v>1000</v>
      </c>
      <c r="D95" s="174">
        <v>996.75800000000004</v>
      </c>
      <c r="E95" s="174">
        <f t="shared" ref="E95:E100" si="3">D95/C95*100</f>
        <v>99.67580000000001</v>
      </c>
    </row>
    <row r="96" spans="1:5" s="167" customFormat="1" ht="32.25" hidden="1" customHeight="1" x14ac:dyDescent="0.25">
      <c r="A96" s="156"/>
      <c r="B96" s="175" t="s">
        <v>1069</v>
      </c>
      <c r="C96" s="174">
        <v>1000</v>
      </c>
      <c r="D96" s="174">
        <v>1000</v>
      </c>
      <c r="E96" s="174">
        <f t="shared" si="3"/>
        <v>100</v>
      </c>
    </row>
    <row r="97" spans="1:5" s="167" customFormat="1" ht="30.75" hidden="1" customHeight="1" x14ac:dyDescent="0.25">
      <c r="A97" s="156"/>
      <c r="B97" s="175" t="s">
        <v>1070</v>
      </c>
      <c r="C97" s="174">
        <v>1680</v>
      </c>
      <c r="D97" s="174">
        <v>1520</v>
      </c>
      <c r="E97" s="174">
        <f t="shared" si="3"/>
        <v>90.476190476190482</v>
      </c>
    </row>
    <row r="98" spans="1:5" s="167" customFormat="1" ht="21.75" hidden="1" customHeight="1" x14ac:dyDescent="0.25">
      <c r="A98" s="156"/>
      <c r="B98" s="175" t="s">
        <v>1071</v>
      </c>
      <c r="C98" s="174">
        <v>6159</v>
      </c>
      <c r="D98" s="174">
        <v>6159</v>
      </c>
      <c r="E98" s="174">
        <f t="shared" si="3"/>
        <v>100</v>
      </c>
    </row>
    <row r="99" spans="1:5" s="167" customFormat="1" ht="30.75" hidden="1" customHeight="1" x14ac:dyDescent="0.25">
      <c r="A99" s="156"/>
      <c r="B99" s="175" t="s">
        <v>1072</v>
      </c>
      <c r="C99" s="174">
        <v>822.38</v>
      </c>
      <c r="D99" s="174">
        <v>822.37923000000001</v>
      </c>
      <c r="E99" s="174">
        <f t="shared" si="3"/>
        <v>99.999906369318325</v>
      </c>
    </row>
    <row r="100" spans="1:5" s="167" customFormat="1" ht="21.75" hidden="1" customHeight="1" x14ac:dyDescent="0.25">
      <c r="A100" s="156"/>
      <c r="B100" s="175" t="s">
        <v>1073</v>
      </c>
      <c r="C100" s="174">
        <v>24799.1</v>
      </c>
      <c r="D100" s="174">
        <v>10851.65129</v>
      </c>
      <c r="E100" s="174">
        <f t="shared" si="3"/>
        <v>43.758246428297802</v>
      </c>
    </row>
    <row r="101" spans="1:5" s="167" customFormat="1" ht="44.25" hidden="1" customHeight="1" x14ac:dyDescent="0.25">
      <c r="A101" s="156"/>
      <c r="B101" s="175" t="s">
        <v>1074</v>
      </c>
      <c r="C101" s="174">
        <f>15000-15000</f>
        <v>0</v>
      </c>
      <c r="D101" s="174">
        <v>0</v>
      </c>
      <c r="E101" s="174"/>
    </row>
    <row r="102" spans="1:5" s="167" customFormat="1" ht="21.75" hidden="1" customHeight="1" x14ac:dyDescent="0.25">
      <c r="A102" s="156"/>
      <c r="B102" s="175" t="s">
        <v>1075</v>
      </c>
      <c r="C102" s="174">
        <v>31.48</v>
      </c>
      <c r="D102" s="174">
        <v>0</v>
      </c>
      <c r="E102" s="174"/>
    </row>
    <row r="103" spans="1:5" s="167" customFormat="1" ht="21.75" hidden="1" customHeight="1" x14ac:dyDescent="0.25">
      <c r="A103" s="156"/>
      <c r="B103" s="175" t="s">
        <v>1076</v>
      </c>
      <c r="C103" s="174">
        <v>18664</v>
      </c>
      <c r="D103" s="174">
        <v>17766.250049999999</v>
      </c>
      <c r="E103" s="174">
        <f>D103/C103*100</f>
        <v>95.189938116159439</v>
      </c>
    </row>
    <row r="104" spans="1:5" s="167" customFormat="1" ht="21.75" hidden="1" customHeight="1" x14ac:dyDescent="0.25">
      <c r="A104" s="156"/>
      <c r="B104" s="175" t="s">
        <v>1077</v>
      </c>
      <c r="C104" s="174">
        <v>9500</v>
      </c>
      <c r="D104" s="174"/>
      <c r="E104" s="174"/>
    </row>
    <row r="105" spans="1:5" s="167" customFormat="1" ht="30.75" hidden="1" customHeight="1" x14ac:dyDescent="0.25">
      <c r="A105" s="156"/>
      <c r="B105" s="175" t="s">
        <v>1078</v>
      </c>
      <c r="C105" s="174">
        <v>14745.6</v>
      </c>
      <c r="D105" s="174">
        <v>14745.6</v>
      </c>
      <c r="E105" s="174">
        <f t="shared" ref="E105:E110" si="4">D105/C105*100</f>
        <v>100</v>
      </c>
    </row>
    <row r="106" spans="1:5" s="167" customFormat="1" ht="30.75" hidden="1" customHeight="1" x14ac:dyDescent="0.25">
      <c r="A106" s="156"/>
      <c r="B106" s="175" t="s">
        <v>1079</v>
      </c>
      <c r="C106" s="174">
        <v>460.8</v>
      </c>
      <c r="D106" s="174">
        <v>445.92579999999998</v>
      </c>
      <c r="E106" s="174">
        <f t="shared" si="4"/>
        <v>96.77209201388888</v>
      </c>
    </row>
    <row r="107" spans="1:5" s="167" customFormat="1" ht="21.75" hidden="1" customHeight="1" x14ac:dyDescent="0.25">
      <c r="A107" s="156"/>
      <c r="B107" s="175" t="s">
        <v>1080</v>
      </c>
      <c r="C107" s="174">
        <f>862-431</f>
        <v>431</v>
      </c>
      <c r="D107" s="174">
        <v>287.14517000000001</v>
      </c>
      <c r="E107" s="174">
        <f t="shared" si="4"/>
        <v>66.623009280742465</v>
      </c>
    </row>
    <row r="108" spans="1:5" s="167" customFormat="1" ht="30.75" hidden="1" customHeight="1" x14ac:dyDescent="0.25">
      <c r="A108" s="156"/>
      <c r="B108" s="175" t="s">
        <v>1081</v>
      </c>
      <c r="C108" s="174">
        <v>1171</v>
      </c>
      <c r="D108" s="174">
        <v>1142.0055199999999</v>
      </c>
      <c r="E108" s="174">
        <f t="shared" si="4"/>
        <v>97.523955593509811</v>
      </c>
    </row>
    <row r="109" spans="1:5" s="167" customFormat="1" ht="30.75" hidden="1" customHeight="1" x14ac:dyDescent="0.25">
      <c r="A109" s="156"/>
      <c r="B109" s="176" t="s">
        <v>1082</v>
      </c>
      <c r="C109" s="174">
        <v>935</v>
      </c>
      <c r="D109" s="174">
        <v>934.95191</v>
      </c>
      <c r="E109" s="174">
        <f t="shared" si="4"/>
        <v>99.994856684491978</v>
      </c>
    </row>
    <row r="110" spans="1:5" s="167" customFormat="1" ht="42" hidden="1" customHeight="1" x14ac:dyDescent="0.25">
      <c r="A110" s="156"/>
      <c r="B110" s="175" t="s">
        <v>1083</v>
      </c>
      <c r="C110" s="174">
        <v>176</v>
      </c>
      <c r="D110" s="174">
        <v>65.794910000000002</v>
      </c>
      <c r="E110" s="174">
        <f t="shared" si="4"/>
        <v>37.383471590909089</v>
      </c>
    </row>
    <row r="111" spans="1:5" s="167" customFormat="1" ht="21.75" hidden="1" customHeight="1" x14ac:dyDescent="0.25">
      <c r="A111" s="156"/>
      <c r="B111" s="175" t="s">
        <v>1084</v>
      </c>
      <c r="C111" s="174"/>
      <c r="D111" s="174"/>
      <c r="E111" s="174"/>
    </row>
    <row r="112" spans="1:5" s="167" customFormat="1" ht="54.75" hidden="1" customHeight="1" x14ac:dyDescent="0.25">
      <c r="A112" s="156"/>
      <c r="B112" s="175" t="s">
        <v>1085</v>
      </c>
      <c r="C112" s="174">
        <v>3956</v>
      </c>
      <c r="D112" s="174">
        <v>3799.2355699999998</v>
      </c>
      <c r="E112" s="174">
        <f t="shared" ref="E112:E137" si="5">D112/C112*100</f>
        <v>96.037299544994937</v>
      </c>
    </row>
    <row r="113" spans="1:5" s="151" customFormat="1" ht="22.5" customHeight="1" x14ac:dyDescent="0.25">
      <c r="A113" s="148" t="s">
        <v>1086</v>
      </c>
      <c r="B113" s="152" t="s">
        <v>1087</v>
      </c>
      <c r="C113" s="150">
        <f>C114+C117+C126+C127+C128+C129</f>
        <v>1893215</v>
      </c>
      <c r="D113" s="150">
        <f>D114+D117+D126+D127+D128+D129</f>
        <v>1849997.2527699999</v>
      </c>
      <c r="E113" s="150">
        <f t="shared" si="5"/>
        <v>97.717229832322261</v>
      </c>
    </row>
    <row r="114" spans="1:5" ht="26.25" hidden="1" customHeight="1" x14ac:dyDescent="0.25">
      <c r="A114" s="153" t="s">
        <v>1088</v>
      </c>
      <c r="B114" s="171" t="s">
        <v>1089</v>
      </c>
      <c r="C114" s="161">
        <f>C115+C116</f>
        <v>53366</v>
      </c>
      <c r="D114" s="161">
        <f>D115+D116</f>
        <v>50518.349909999997</v>
      </c>
      <c r="E114" s="161">
        <f t="shared" si="5"/>
        <v>94.66392442753812</v>
      </c>
    </row>
    <row r="115" spans="1:5" s="158" customFormat="1" ht="18.75" hidden="1" customHeight="1" x14ac:dyDescent="0.25">
      <c r="A115" s="156"/>
      <c r="B115" s="175" t="s">
        <v>1090</v>
      </c>
      <c r="C115" s="174">
        <f>58273-10000</f>
        <v>48273</v>
      </c>
      <c r="D115" s="174">
        <v>45647.830909999997</v>
      </c>
      <c r="E115" s="174">
        <f t="shared" si="5"/>
        <v>94.561827336192067</v>
      </c>
    </row>
    <row r="116" spans="1:5" s="158" customFormat="1" ht="18.75" hidden="1" customHeight="1" x14ac:dyDescent="0.25">
      <c r="A116" s="156"/>
      <c r="B116" s="175" t="s">
        <v>1091</v>
      </c>
      <c r="C116" s="155">
        <v>5093</v>
      </c>
      <c r="D116" s="155">
        <v>4870.5190000000002</v>
      </c>
      <c r="E116" s="155">
        <f t="shared" si="5"/>
        <v>95.631631651286085</v>
      </c>
    </row>
    <row r="117" spans="1:5" ht="23.25" hidden="1" customHeight="1" x14ac:dyDescent="0.25">
      <c r="A117" s="153" t="s">
        <v>1092</v>
      </c>
      <c r="B117" s="171" t="s">
        <v>1093</v>
      </c>
      <c r="C117" s="161">
        <f>SUM(C118:C125)</f>
        <v>84819</v>
      </c>
      <c r="D117" s="161">
        <f>SUM(D118:D125)</f>
        <v>77891.990000000005</v>
      </c>
      <c r="E117" s="161">
        <f t="shared" si="5"/>
        <v>91.833185960692774</v>
      </c>
    </row>
    <row r="118" spans="1:5" s="158" customFormat="1" ht="20.25" hidden="1" customHeight="1" x14ac:dyDescent="0.25">
      <c r="A118" s="156"/>
      <c r="B118" s="175" t="s">
        <v>1094</v>
      </c>
      <c r="C118" s="155">
        <v>2062</v>
      </c>
      <c r="D118" s="155">
        <v>1099.4349999999999</v>
      </c>
      <c r="E118" s="155">
        <f t="shared" si="5"/>
        <v>53.318865179437438</v>
      </c>
    </row>
    <row r="119" spans="1:5" s="158" customFormat="1" ht="46.5" hidden="1" customHeight="1" x14ac:dyDescent="0.25">
      <c r="A119" s="156"/>
      <c r="B119" s="175" t="s">
        <v>1095</v>
      </c>
      <c r="C119" s="174">
        <f>55007+2479</f>
        <v>57486</v>
      </c>
      <c r="D119" s="174">
        <v>57485.982000000004</v>
      </c>
      <c r="E119" s="174">
        <f t="shared" si="5"/>
        <v>99.999968688028389</v>
      </c>
    </row>
    <row r="120" spans="1:5" s="158" customFormat="1" ht="30" hidden="1" customHeight="1" x14ac:dyDescent="0.25">
      <c r="A120" s="156"/>
      <c r="B120" s="175" t="s">
        <v>1096</v>
      </c>
      <c r="C120" s="155">
        <v>4761</v>
      </c>
      <c r="D120" s="155">
        <v>4514</v>
      </c>
      <c r="E120" s="155">
        <f t="shared" si="5"/>
        <v>94.812014282713719</v>
      </c>
    </row>
    <row r="121" spans="1:5" s="158" customFormat="1" ht="30" hidden="1" customHeight="1" x14ac:dyDescent="0.25">
      <c r="A121" s="156"/>
      <c r="B121" s="175" t="s">
        <v>1097</v>
      </c>
      <c r="C121" s="155">
        <v>4635</v>
      </c>
      <c r="D121" s="155">
        <v>4504.0619999999999</v>
      </c>
      <c r="E121" s="155">
        <f t="shared" si="5"/>
        <v>97.175016181229765</v>
      </c>
    </row>
    <row r="122" spans="1:5" s="158" customFormat="1" ht="30" hidden="1" customHeight="1" x14ac:dyDescent="0.25">
      <c r="A122" s="156"/>
      <c r="B122" s="175" t="s">
        <v>1098</v>
      </c>
      <c r="C122" s="174">
        <f>790-310</f>
        <v>480</v>
      </c>
      <c r="D122" s="174">
        <v>84.83</v>
      </c>
      <c r="E122" s="174">
        <f t="shared" si="5"/>
        <v>17.672916666666666</v>
      </c>
    </row>
    <row r="123" spans="1:5" s="158" customFormat="1" ht="30" hidden="1" customHeight="1" x14ac:dyDescent="0.25">
      <c r="A123" s="156"/>
      <c r="B123" s="175" t="s">
        <v>1099</v>
      </c>
      <c r="C123" s="155">
        <v>540</v>
      </c>
      <c r="D123" s="155">
        <v>540</v>
      </c>
      <c r="E123" s="155">
        <f t="shared" si="5"/>
        <v>100</v>
      </c>
    </row>
    <row r="124" spans="1:5" s="158" customFormat="1" ht="42" hidden="1" customHeight="1" x14ac:dyDescent="0.25">
      <c r="A124" s="156"/>
      <c r="B124" s="175" t="s">
        <v>1100</v>
      </c>
      <c r="C124" s="155">
        <v>6117</v>
      </c>
      <c r="D124" s="155">
        <v>1788.924</v>
      </c>
      <c r="E124" s="155">
        <f t="shared" si="5"/>
        <v>29.245120156939674</v>
      </c>
    </row>
    <row r="125" spans="1:5" s="158" customFormat="1" ht="30.75" hidden="1" customHeight="1" x14ac:dyDescent="0.25">
      <c r="A125" s="156"/>
      <c r="B125" s="175" t="s">
        <v>1101</v>
      </c>
      <c r="C125" s="155">
        <v>8738</v>
      </c>
      <c r="D125" s="155">
        <v>7874.7569999999996</v>
      </c>
      <c r="E125" s="155">
        <f t="shared" si="5"/>
        <v>90.120817120622561</v>
      </c>
    </row>
    <row r="126" spans="1:5" ht="41.25" hidden="1" customHeight="1" x14ac:dyDescent="0.25">
      <c r="A126" s="153" t="s">
        <v>1102</v>
      </c>
      <c r="B126" s="171" t="s">
        <v>1103</v>
      </c>
      <c r="C126" s="161">
        <v>51365</v>
      </c>
      <c r="D126" s="161">
        <v>51170.668859999998</v>
      </c>
      <c r="E126" s="161">
        <f t="shared" si="5"/>
        <v>99.621666231869938</v>
      </c>
    </row>
    <row r="127" spans="1:5" ht="29.25" hidden="1" customHeight="1" x14ac:dyDescent="0.25">
      <c r="A127" s="153" t="s">
        <v>1104</v>
      </c>
      <c r="B127" s="171" t="s">
        <v>1105</v>
      </c>
      <c r="C127" s="161">
        <v>37304</v>
      </c>
      <c r="D127" s="161">
        <v>33309.567000000003</v>
      </c>
      <c r="E127" s="161">
        <f t="shared" si="5"/>
        <v>89.292212631353223</v>
      </c>
    </row>
    <row r="128" spans="1:5" ht="29.25" hidden="1" customHeight="1" x14ac:dyDescent="0.25">
      <c r="A128" s="153" t="s">
        <v>1106</v>
      </c>
      <c r="B128" s="171" t="s">
        <v>1107</v>
      </c>
      <c r="C128" s="161">
        <v>975</v>
      </c>
      <c r="D128" s="161">
        <v>975</v>
      </c>
      <c r="E128" s="161">
        <f t="shared" si="5"/>
        <v>100</v>
      </c>
    </row>
    <row r="129" spans="1:5" ht="21.75" hidden="1" customHeight="1" x14ac:dyDescent="0.25">
      <c r="A129" s="153" t="s">
        <v>1108</v>
      </c>
      <c r="B129" s="171" t="s">
        <v>1109</v>
      </c>
      <c r="C129" s="161">
        <f>SUM(C130:C133)</f>
        <v>1665386</v>
      </c>
      <c r="D129" s="161">
        <f>SUM(D130:D133)</f>
        <v>1636131.6769999999</v>
      </c>
      <c r="E129" s="161">
        <f t="shared" si="5"/>
        <v>98.243390841522611</v>
      </c>
    </row>
    <row r="130" spans="1:5" s="158" customFormat="1" ht="69" hidden="1" customHeight="1" x14ac:dyDescent="0.25">
      <c r="A130" s="156"/>
      <c r="B130" s="175" t="s">
        <v>1131</v>
      </c>
      <c r="C130" s="174">
        <f>909004+37559</f>
        <v>946563</v>
      </c>
      <c r="D130" s="174">
        <v>939986</v>
      </c>
      <c r="E130" s="174">
        <f t="shared" si="5"/>
        <v>99.305170390137803</v>
      </c>
    </row>
    <row r="131" spans="1:5" s="158" customFormat="1" ht="58.5" hidden="1" customHeight="1" x14ac:dyDescent="0.25">
      <c r="A131" s="156"/>
      <c r="B131" s="175" t="s">
        <v>1132</v>
      </c>
      <c r="C131" s="174">
        <f>662295+8800</f>
        <v>671095</v>
      </c>
      <c r="D131" s="174">
        <v>671095</v>
      </c>
      <c r="E131" s="174">
        <f t="shared" si="5"/>
        <v>100</v>
      </c>
    </row>
    <row r="132" spans="1:5" s="158" customFormat="1" ht="30" hidden="1" customHeight="1" x14ac:dyDescent="0.25">
      <c r="A132" s="156"/>
      <c r="B132" s="175" t="s">
        <v>1110</v>
      </c>
      <c r="C132" s="155">
        <v>43650</v>
      </c>
      <c r="D132" s="155">
        <v>20972.677</v>
      </c>
      <c r="E132" s="155">
        <f t="shared" si="5"/>
        <v>48.047369988545249</v>
      </c>
    </row>
    <row r="133" spans="1:5" s="158" customFormat="1" ht="69" hidden="1" customHeight="1" x14ac:dyDescent="0.25">
      <c r="A133" s="156"/>
      <c r="B133" s="175" t="s">
        <v>1133</v>
      </c>
      <c r="C133" s="174">
        <f>4360-282</f>
        <v>4078</v>
      </c>
      <c r="D133" s="174">
        <v>4078</v>
      </c>
      <c r="E133" s="174">
        <f t="shared" si="5"/>
        <v>100</v>
      </c>
    </row>
    <row r="134" spans="1:5" s="151" customFormat="1" ht="21.75" customHeight="1" x14ac:dyDescent="0.25">
      <c r="A134" s="148" t="s">
        <v>1111</v>
      </c>
      <c r="B134" s="152" t="s">
        <v>1112</v>
      </c>
      <c r="C134" s="150">
        <f>C135+C136</f>
        <v>13061</v>
      </c>
      <c r="D134" s="150">
        <f>D135+D136</f>
        <v>12744.45341</v>
      </c>
      <c r="E134" s="150">
        <f t="shared" si="5"/>
        <v>97.57639851466196</v>
      </c>
    </row>
    <row r="135" spans="1:5" ht="30.75" hidden="1" customHeight="1" x14ac:dyDescent="0.25">
      <c r="A135" s="153" t="s">
        <v>1113</v>
      </c>
      <c r="B135" s="154" t="s">
        <v>1114</v>
      </c>
      <c r="C135" s="161">
        <v>3520</v>
      </c>
      <c r="D135" s="161">
        <v>3203.4534100000001</v>
      </c>
      <c r="E135" s="161">
        <f t="shared" si="5"/>
        <v>91.007199147727277</v>
      </c>
    </row>
    <row r="136" spans="1:5" ht="23.25" hidden="1" customHeight="1" x14ac:dyDescent="0.25">
      <c r="A136" s="153" t="s">
        <v>1115</v>
      </c>
      <c r="B136" s="154" t="s">
        <v>1116</v>
      </c>
      <c r="C136" s="161">
        <f>SUM(C137:C138)</f>
        <v>9541</v>
      </c>
      <c r="D136" s="161">
        <f>SUM(D137:D138)</f>
        <v>9541</v>
      </c>
      <c r="E136" s="161">
        <f t="shared" si="5"/>
        <v>100</v>
      </c>
    </row>
    <row r="137" spans="1:5" s="158" customFormat="1" ht="21" hidden="1" customHeight="1" x14ac:dyDescent="0.25">
      <c r="A137" s="156"/>
      <c r="B137" s="175" t="s">
        <v>1117</v>
      </c>
      <c r="C137" s="155">
        <v>9541</v>
      </c>
      <c r="D137" s="155">
        <v>9541</v>
      </c>
      <c r="E137" s="155">
        <f t="shared" si="5"/>
        <v>100</v>
      </c>
    </row>
    <row r="138" spans="1:5" s="158" customFormat="1" ht="21" hidden="1" customHeight="1" x14ac:dyDescent="0.25">
      <c r="A138" s="156"/>
      <c r="B138" s="175" t="s">
        <v>1118</v>
      </c>
      <c r="C138" s="155"/>
      <c r="D138" s="155"/>
      <c r="E138" s="155"/>
    </row>
    <row r="139" spans="1:5" s="180" customFormat="1" ht="20.25" hidden="1" customHeight="1" x14ac:dyDescent="0.25">
      <c r="A139" s="177" t="s">
        <v>1119</v>
      </c>
      <c r="B139" s="178" t="s">
        <v>1120</v>
      </c>
      <c r="C139" s="179"/>
      <c r="D139" s="179"/>
      <c r="E139" s="179"/>
    </row>
    <row r="140" spans="1:5" s="180" customFormat="1" ht="20.25" hidden="1" customHeight="1" x14ac:dyDescent="0.25">
      <c r="A140" s="177" t="s">
        <v>1121</v>
      </c>
      <c r="B140" s="178" t="s">
        <v>1122</v>
      </c>
      <c r="C140" s="179"/>
      <c r="D140" s="179"/>
      <c r="E140" s="179"/>
    </row>
    <row r="141" spans="1:5" s="151" customFormat="1" ht="41.25" customHeight="1" x14ac:dyDescent="0.25">
      <c r="A141" s="148" t="s">
        <v>1123</v>
      </c>
      <c r="B141" s="152" t="s">
        <v>1124</v>
      </c>
      <c r="C141" s="150">
        <v>63917.537770000003</v>
      </c>
      <c r="D141" s="150">
        <v>63917.537770000003</v>
      </c>
      <c r="E141" s="150">
        <f>D141/C141*100</f>
        <v>100</v>
      </c>
    </row>
    <row r="142" spans="1:5" ht="29.25" customHeight="1" x14ac:dyDescent="0.25">
      <c r="A142" s="148" t="s">
        <v>1125</v>
      </c>
      <c r="B142" s="152" t="s">
        <v>1126</v>
      </c>
      <c r="C142" s="150">
        <v>-10713.59836</v>
      </c>
      <c r="D142" s="150">
        <v>-10713.59836</v>
      </c>
      <c r="E142" s="150">
        <f>D142/C142*100</f>
        <v>100</v>
      </c>
    </row>
    <row r="143" spans="1:5" s="151" customFormat="1" ht="22.5" customHeight="1" x14ac:dyDescent="0.25">
      <c r="A143" s="169"/>
      <c r="B143" s="149" t="s">
        <v>1127</v>
      </c>
      <c r="C143" s="150">
        <f>C7+C71</f>
        <v>6294009.5403899997</v>
      </c>
      <c r="D143" s="150">
        <f>D7+D71</f>
        <v>6172727.5298999995</v>
      </c>
      <c r="E143" s="150">
        <f>D143/C143*100</f>
        <v>98.073056456115808</v>
      </c>
    </row>
    <row r="144" spans="1:5" s="182" customFormat="1" ht="13.5" customHeight="1" x14ac:dyDescent="0.25">
      <c r="A144" s="141"/>
      <c r="B144" s="141"/>
      <c r="C144" s="181"/>
    </row>
    <row r="145" spans="1:6" s="182" customFormat="1" ht="13.5" customHeight="1" x14ac:dyDescent="0.25">
      <c r="A145" s="141"/>
      <c r="B145" s="141"/>
      <c r="C145" s="181"/>
    </row>
    <row r="146" spans="1:6" s="137" customFormat="1" ht="16.5" customHeight="1" x14ac:dyDescent="0.25">
      <c r="A146" s="202"/>
      <c r="B146" s="202"/>
      <c r="C146" s="203"/>
      <c r="D146" s="203"/>
      <c r="E146" s="183"/>
      <c r="F146" s="136"/>
    </row>
  </sheetData>
  <mergeCells count="5">
    <mergeCell ref="A1:E1"/>
    <mergeCell ref="A146:B146"/>
    <mergeCell ref="C146:D146"/>
    <mergeCell ref="C2:E2"/>
    <mergeCell ref="A3:E3"/>
  </mergeCells>
  <pageMargins left="0.78740157480314965" right="0.39370078740157483" top="0.39370078740157483" bottom="0.39370078740157483"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BreakPreview" zoomScale="60" zoomScaleNormal="100" workbookViewId="0">
      <selection activeCell="C14" sqref="C14"/>
    </sheetView>
  </sheetViews>
  <sheetFormatPr defaultRowHeight="13.2" outlineLevelRow="1" x14ac:dyDescent="0.25"/>
  <cols>
    <col min="1" max="1" width="80.88671875" customWidth="1"/>
    <col min="2" max="2" width="7.109375" customWidth="1"/>
    <col min="3" max="3" width="11.33203125" customWidth="1"/>
    <col min="4" max="4" width="10.88671875" customWidth="1"/>
    <col min="5" max="5" width="6.88671875" customWidth="1"/>
    <col min="6" max="7" width="9.109375" customWidth="1"/>
  </cols>
  <sheetData>
    <row r="1" spans="1:7" ht="72" customHeight="1" x14ac:dyDescent="0.25">
      <c r="A1" s="205" t="s">
        <v>1137</v>
      </c>
      <c r="B1" s="205"/>
      <c r="C1" s="205"/>
      <c r="D1" s="206"/>
      <c r="E1" s="206"/>
      <c r="F1" s="1"/>
      <c r="G1" s="1"/>
    </row>
    <row r="2" spans="1:7" x14ac:dyDescent="0.25">
      <c r="A2" s="2"/>
      <c r="B2" s="1"/>
      <c r="C2" s="1"/>
      <c r="D2" s="1"/>
      <c r="E2" s="1"/>
      <c r="F2" s="1"/>
      <c r="G2" s="1"/>
    </row>
    <row r="3" spans="1:7" ht="37.5" customHeight="1" x14ac:dyDescent="0.25">
      <c r="A3" s="207" t="s">
        <v>824</v>
      </c>
      <c r="B3" s="208"/>
      <c r="C3" s="208"/>
      <c r="D3" s="208"/>
      <c r="E3" s="208"/>
      <c r="F3" s="3"/>
      <c r="G3" s="3"/>
    </row>
    <row r="4" spans="1:7" ht="13.8" x14ac:dyDescent="0.25">
      <c r="A4" s="5"/>
      <c r="B4" s="3"/>
      <c r="C4" s="3"/>
      <c r="D4" s="4"/>
      <c r="E4" s="4"/>
      <c r="F4" s="3"/>
      <c r="G4" s="3"/>
    </row>
    <row r="5" spans="1:7" x14ac:dyDescent="0.25">
      <c r="A5" s="9"/>
      <c r="B5" s="9"/>
      <c r="C5" s="9"/>
      <c r="D5" s="9"/>
      <c r="E5" s="10" t="s">
        <v>0</v>
      </c>
      <c r="F5" s="1"/>
      <c r="G5" s="1"/>
    </row>
    <row r="6" spans="1:7" ht="36" x14ac:dyDescent="0.25">
      <c r="A6" s="11" t="s">
        <v>1</v>
      </c>
      <c r="B6" s="11" t="s">
        <v>2</v>
      </c>
      <c r="C6" s="12" t="s">
        <v>826</v>
      </c>
      <c r="D6" s="12" t="s">
        <v>827</v>
      </c>
      <c r="E6" s="12" t="s">
        <v>825</v>
      </c>
    </row>
    <row r="7" spans="1:7" x14ac:dyDescent="0.25">
      <c r="A7" s="13" t="s">
        <v>828</v>
      </c>
      <c r="B7" s="11" t="s">
        <v>5</v>
      </c>
      <c r="C7" s="14">
        <v>798866</v>
      </c>
      <c r="D7" s="14">
        <v>745301.9</v>
      </c>
      <c r="E7" s="15">
        <f>D7*100/C7</f>
        <v>93.294983138598965</v>
      </c>
    </row>
    <row r="8" spans="1:7" s="8" customFormat="1" ht="22.8" outlineLevel="1" x14ac:dyDescent="0.25">
      <c r="A8" s="16" t="s">
        <v>6</v>
      </c>
      <c r="B8" s="17" t="s">
        <v>7</v>
      </c>
      <c r="C8" s="18">
        <v>2601.5</v>
      </c>
      <c r="D8" s="18">
        <v>2415.1999999999998</v>
      </c>
      <c r="E8" s="19">
        <f t="shared" ref="E8:E11" si="0">D8*100/C8</f>
        <v>92.838746876801835</v>
      </c>
    </row>
    <row r="9" spans="1:7" s="8" customFormat="1" ht="22.8" outlineLevel="1" x14ac:dyDescent="0.25">
      <c r="A9" s="16" t="s">
        <v>14</v>
      </c>
      <c r="B9" s="17" t="s">
        <v>15</v>
      </c>
      <c r="C9" s="18">
        <v>9968.4</v>
      </c>
      <c r="D9" s="18">
        <v>7932.7</v>
      </c>
      <c r="E9" s="19">
        <f t="shared" si="0"/>
        <v>79.578467958749656</v>
      </c>
    </row>
    <row r="10" spans="1:7" s="8" customFormat="1" ht="22.8" outlineLevel="1" x14ac:dyDescent="0.25">
      <c r="A10" s="16" t="s">
        <v>24</v>
      </c>
      <c r="B10" s="17" t="s">
        <v>25</v>
      </c>
      <c r="C10" s="18">
        <v>215448.1</v>
      </c>
      <c r="D10" s="18">
        <v>205091.9</v>
      </c>
      <c r="E10" s="19">
        <f t="shared" si="0"/>
        <v>95.193181095586354</v>
      </c>
    </row>
    <row r="11" spans="1:7" s="8" customFormat="1" ht="22.8" outlineLevel="1" x14ac:dyDescent="0.25">
      <c r="A11" s="16" t="s">
        <v>74</v>
      </c>
      <c r="B11" s="17" t="s">
        <v>75</v>
      </c>
      <c r="C11" s="18">
        <v>25749.8</v>
      </c>
      <c r="D11" s="18">
        <v>24381.5</v>
      </c>
      <c r="E11" s="19">
        <f t="shared" si="0"/>
        <v>94.686172319785015</v>
      </c>
    </row>
    <row r="12" spans="1:7" s="8" customFormat="1" outlineLevel="1" x14ac:dyDescent="0.25">
      <c r="A12" s="16" t="s">
        <v>86</v>
      </c>
      <c r="B12" s="17" t="s">
        <v>87</v>
      </c>
      <c r="C12" s="18">
        <v>4161.3999999999996</v>
      </c>
      <c r="D12" s="18">
        <v>0</v>
      </c>
      <c r="E12" s="19">
        <f t="shared" ref="E12:E13" si="1">D12*100/C12</f>
        <v>0</v>
      </c>
    </row>
    <row r="13" spans="1:7" s="8" customFormat="1" outlineLevel="1" x14ac:dyDescent="0.25">
      <c r="A13" s="16" t="s">
        <v>92</v>
      </c>
      <c r="B13" s="17" t="s">
        <v>93</v>
      </c>
      <c r="C13" s="18">
        <v>540936.9</v>
      </c>
      <c r="D13" s="18">
        <v>505480.5</v>
      </c>
      <c r="E13" s="19">
        <f t="shared" si="1"/>
        <v>93.445372279095764</v>
      </c>
    </row>
    <row r="14" spans="1:7" x14ac:dyDescent="0.25">
      <c r="A14" s="13" t="s">
        <v>829</v>
      </c>
      <c r="B14" s="11" t="s">
        <v>169</v>
      </c>
      <c r="C14" s="14">
        <v>512.4</v>
      </c>
      <c r="D14" s="14">
        <v>207.6</v>
      </c>
      <c r="E14" s="15">
        <f t="shared" ref="E14:E17" si="2">D14*100/C14</f>
        <v>40.515222482435597</v>
      </c>
    </row>
    <row r="15" spans="1:7" s="8" customFormat="1" outlineLevel="1" x14ac:dyDescent="0.25">
      <c r="A15" s="16" t="s">
        <v>170</v>
      </c>
      <c r="B15" s="17" t="s">
        <v>171</v>
      </c>
      <c r="C15" s="18">
        <v>512.4</v>
      </c>
      <c r="D15" s="18">
        <v>207.6</v>
      </c>
      <c r="E15" s="19">
        <f t="shared" si="2"/>
        <v>40.515222482435597</v>
      </c>
    </row>
    <row r="16" spans="1:7" x14ac:dyDescent="0.25">
      <c r="A16" s="13" t="s">
        <v>830</v>
      </c>
      <c r="B16" s="11" t="s">
        <v>182</v>
      </c>
      <c r="C16" s="14">
        <v>60085.9</v>
      </c>
      <c r="D16" s="14">
        <v>49695.7</v>
      </c>
      <c r="E16" s="15">
        <f t="shared" si="2"/>
        <v>82.707756728284011</v>
      </c>
    </row>
    <row r="17" spans="1:5" s="8" customFormat="1" ht="22.8" outlineLevel="1" x14ac:dyDescent="0.25">
      <c r="A17" s="16" t="s">
        <v>183</v>
      </c>
      <c r="B17" s="17" t="s">
        <v>184</v>
      </c>
      <c r="C17" s="18">
        <v>55906.9</v>
      </c>
      <c r="D17" s="18">
        <v>46547.8</v>
      </c>
      <c r="E17" s="19">
        <f t="shared" si="2"/>
        <v>83.259490331247122</v>
      </c>
    </row>
    <row r="18" spans="1:5" s="8" customFormat="1" outlineLevel="1" x14ac:dyDescent="0.25">
      <c r="A18" s="16" t="s">
        <v>210</v>
      </c>
      <c r="B18" s="17" t="s">
        <v>211</v>
      </c>
      <c r="C18" s="18">
        <v>4179</v>
      </c>
      <c r="D18" s="18">
        <v>3147.8</v>
      </c>
      <c r="E18" s="19">
        <f t="shared" ref="E18:E22" si="3">D18*100/C18</f>
        <v>75.324240248863362</v>
      </c>
    </row>
    <row r="19" spans="1:5" x14ac:dyDescent="0.25">
      <c r="A19" s="13" t="s">
        <v>831</v>
      </c>
      <c r="B19" s="11" t="s">
        <v>218</v>
      </c>
      <c r="C19" s="14">
        <v>559845.80000000005</v>
      </c>
      <c r="D19" s="14">
        <v>545560.1</v>
      </c>
      <c r="E19" s="15">
        <f t="shared" si="3"/>
        <v>97.448279508393199</v>
      </c>
    </row>
    <row r="20" spans="1:5" s="8" customFormat="1" outlineLevel="1" x14ac:dyDescent="0.25">
      <c r="A20" s="16" t="s">
        <v>219</v>
      </c>
      <c r="B20" s="17" t="s">
        <v>220</v>
      </c>
      <c r="C20" s="18">
        <v>2400</v>
      </c>
      <c r="D20" s="18">
        <v>2325.1</v>
      </c>
      <c r="E20" s="19">
        <f t="shared" si="3"/>
        <v>96.879166666666663</v>
      </c>
    </row>
    <row r="21" spans="1:5" s="8" customFormat="1" outlineLevel="1" x14ac:dyDescent="0.25">
      <c r="A21" s="16" t="s">
        <v>231</v>
      </c>
      <c r="B21" s="17" t="s">
        <v>232</v>
      </c>
      <c r="C21" s="18">
        <v>82712</v>
      </c>
      <c r="D21" s="18">
        <v>82427</v>
      </c>
      <c r="E21" s="19">
        <f t="shared" si="3"/>
        <v>99.655430892736248</v>
      </c>
    </row>
    <row r="22" spans="1:5" s="8" customFormat="1" outlineLevel="1" x14ac:dyDescent="0.25">
      <c r="A22" s="16" t="s">
        <v>251</v>
      </c>
      <c r="B22" s="17" t="s">
        <v>252</v>
      </c>
      <c r="C22" s="18">
        <v>462336.6</v>
      </c>
      <c r="D22" s="18">
        <v>448592.8</v>
      </c>
      <c r="E22" s="19">
        <f t="shared" si="3"/>
        <v>97.027317326813417</v>
      </c>
    </row>
    <row r="23" spans="1:5" s="8" customFormat="1" outlineLevel="1" x14ac:dyDescent="0.25">
      <c r="A23" s="16" t="s">
        <v>287</v>
      </c>
      <c r="B23" s="17" t="s">
        <v>288</v>
      </c>
      <c r="C23" s="18">
        <v>10997.2</v>
      </c>
      <c r="D23" s="18">
        <v>10815.2</v>
      </c>
      <c r="E23" s="19">
        <f t="shared" ref="E23:E26" si="4">D23*100/C23</f>
        <v>98.345033281198837</v>
      </c>
    </row>
    <row r="24" spans="1:5" s="8" customFormat="1" outlineLevel="1" x14ac:dyDescent="0.25">
      <c r="A24" s="16" t="s">
        <v>303</v>
      </c>
      <c r="B24" s="17" t="s">
        <v>304</v>
      </c>
      <c r="C24" s="18">
        <v>1400</v>
      </c>
      <c r="D24" s="18">
        <v>1400</v>
      </c>
      <c r="E24" s="19">
        <f t="shared" si="4"/>
        <v>100</v>
      </c>
    </row>
    <row r="25" spans="1:5" x14ac:dyDescent="0.25">
      <c r="A25" s="13" t="s">
        <v>832</v>
      </c>
      <c r="B25" s="11" t="s">
        <v>309</v>
      </c>
      <c r="C25" s="14">
        <v>1356687.3</v>
      </c>
      <c r="D25" s="14">
        <v>1031666.3</v>
      </c>
      <c r="E25" s="15">
        <f t="shared" si="4"/>
        <v>76.043042490336575</v>
      </c>
    </row>
    <row r="26" spans="1:5" s="8" customFormat="1" outlineLevel="1" x14ac:dyDescent="0.25">
      <c r="A26" s="16" t="s">
        <v>310</v>
      </c>
      <c r="B26" s="17" t="s">
        <v>311</v>
      </c>
      <c r="C26" s="18">
        <v>487045.3</v>
      </c>
      <c r="D26" s="18">
        <v>273594.3</v>
      </c>
      <c r="E26" s="19">
        <f t="shared" si="4"/>
        <v>56.174302472480484</v>
      </c>
    </row>
    <row r="27" spans="1:5" s="8" customFormat="1" outlineLevel="1" x14ac:dyDescent="0.25">
      <c r="A27" s="16" t="s">
        <v>344</v>
      </c>
      <c r="B27" s="17" t="s">
        <v>345</v>
      </c>
      <c r="C27" s="18">
        <v>269401.3</v>
      </c>
      <c r="D27" s="18">
        <v>202274.9</v>
      </c>
      <c r="E27" s="19">
        <f t="shared" ref="E27" si="5">D27*100/C27</f>
        <v>75.083119494969026</v>
      </c>
    </row>
    <row r="28" spans="1:5" s="8" customFormat="1" outlineLevel="1" x14ac:dyDescent="0.25">
      <c r="A28" s="16" t="s">
        <v>438</v>
      </c>
      <c r="B28" s="17" t="s">
        <v>439</v>
      </c>
      <c r="C28" s="18">
        <v>600240.6</v>
      </c>
      <c r="D28" s="18">
        <v>555797.1</v>
      </c>
      <c r="E28" s="19">
        <f t="shared" ref="E28" si="6">D28*100/C28</f>
        <v>92.595719116634228</v>
      </c>
    </row>
    <row r="29" spans="1:5" x14ac:dyDescent="0.25">
      <c r="A29" s="13" t="s">
        <v>833</v>
      </c>
      <c r="B29" s="11" t="s">
        <v>498</v>
      </c>
      <c r="C29" s="14">
        <v>9876.5</v>
      </c>
      <c r="D29" s="14">
        <v>8522.9</v>
      </c>
      <c r="E29" s="15">
        <f t="shared" ref="E29:E30" si="7">D29*100/C29</f>
        <v>86.294740039487678</v>
      </c>
    </row>
    <row r="30" spans="1:5" s="8" customFormat="1" outlineLevel="1" x14ac:dyDescent="0.25">
      <c r="A30" s="16" t="s">
        <v>499</v>
      </c>
      <c r="B30" s="17" t="s">
        <v>500</v>
      </c>
      <c r="C30" s="18">
        <v>9876.5</v>
      </c>
      <c r="D30" s="18">
        <v>8522.9</v>
      </c>
      <c r="E30" s="19">
        <f t="shared" si="7"/>
        <v>86.294740039487678</v>
      </c>
    </row>
    <row r="31" spans="1:5" x14ac:dyDescent="0.25">
      <c r="A31" s="13" t="s">
        <v>834</v>
      </c>
      <c r="B31" s="11" t="s">
        <v>517</v>
      </c>
      <c r="C31" s="14">
        <v>3400930.2</v>
      </c>
      <c r="D31" s="14">
        <v>3248025.4</v>
      </c>
      <c r="E31" s="15">
        <f t="shared" ref="E31:E33" si="8">D31*100/C31</f>
        <v>95.504030044486058</v>
      </c>
    </row>
    <row r="32" spans="1:5" s="8" customFormat="1" outlineLevel="1" x14ac:dyDescent="0.25">
      <c r="A32" s="16" t="s">
        <v>518</v>
      </c>
      <c r="B32" s="17" t="s">
        <v>519</v>
      </c>
      <c r="C32" s="18">
        <v>1244276.2</v>
      </c>
      <c r="D32" s="18">
        <v>1236471.3</v>
      </c>
      <c r="E32" s="19">
        <f t="shared" si="8"/>
        <v>99.372735731825458</v>
      </c>
    </row>
    <row r="33" spans="1:5" s="8" customFormat="1" outlineLevel="1" x14ac:dyDescent="0.25">
      <c r="A33" s="16" t="s">
        <v>542</v>
      </c>
      <c r="B33" s="17" t="s">
        <v>543</v>
      </c>
      <c r="C33" s="18">
        <v>1545449.7</v>
      </c>
      <c r="D33" s="18">
        <v>1403085</v>
      </c>
      <c r="E33" s="19">
        <f t="shared" si="8"/>
        <v>90.788137588690205</v>
      </c>
    </row>
    <row r="34" spans="1:5" s="8" customFormat="1" outlineLevel="1" x14ac:dyDescent="0.25">
      <c r="A34" s="16" t="s">
        <v>607</v>
      </c>
      <c r="B34" s="17" t="s">
        <v>608</v>
      </c>
      <c r="C34" s="18">
        <v>456915.7</v>
      </c>
      <c r="D34" s="18">
        <v>456607.8</v>
      </c>
      <c r="E34" s="19">
        <f t="shared" ref="E34:E35" si="9">D34*100/C34</f>
        <v>99.932613390172406</v>
      </c>
    </row>
    <row r="35" spans="1:5" s="8" customFormat="1" outlineLevel="1" x14ac:dyDescent="0.25">
      <c r="A35" s="16" t="s">
        <v>640</v>
      </c>
      <c r="B35" s="17" t="s">
        <v>641</v>
      </c>
      <c r="C35" s="18">
        <v>601</v>
      </c>
      <c r="D35" s="18">
        <v>312.10000000000002</v>
      </c>
      <c r="E35" s="19">
        <f t="shared" si="9"/>
        <v>51.930116472545762</v>
      </c>
    </row>
    <row r="36" spans="1:5" s="8" customFormat="1" outlineLevel="1" x14ac:dyDescent="0.25">
      <c r="A36" s="16" t="s">
        <v>650</v>
      </c>
      <c r="B36" s="17" t="s">
        <v>651</v>
      </c>
      <c r="C36" s="18">
        <v>141678.29999999999</v>
      </c>
      <c r="D36" s="18">
        <v>140113.5</v>
      </c>
      <c r="E36" s="19">
        <f t="shared" ref="E36:E38" si="10">D36*100/C36</f>
        <v>98.895525990924511</v>
      </c>
    </row>
    <row r="37" spans="1:5" s="8" customFormat="1" outlineLevel="1" x14ac:dyDescent="0.25">
      <c r="A37" s="16" t="s">
        <v>683</v>
      </c>
      <c r="B37" s="17" t="s">
        <v>684</v>
      </c>
      <c r="C37" s="18">
        <v>12009.3</v>
      </c>
      <c r="D37" s="18">
        <v>11435.7</v>
      </c>
      <c r="E37" s="19">
        <f t="shared" si="10"/>
        <v>95.223701631235798</v>
      </c>
    </row>
    <row r="38" spans="1:5" x14ac:dyDescent="0.25">
      <c r="A38" s="13" t="s">
        <v>835</v>
      </c>
      <c r="B38" s="11" t="s">
        <v>695</v>
      </c>
      <c r="C38" s="14">
        <v>502677.3</v>
      </c>
      <c r="D38" s="14">
        <v>499869.1</v>
      </c>
      <c r="E38" s="15">
        <f t="shared" si="10"/>
        <v>99.441351340114224</v>
      </c>
    </row>
    <row r="39" spans="1:5" s="8" customFormat="1" outlineLevel="1" x14ac:dyDescent="0.25">
      <c r="A39" s="16" t="s">
        <v>696</v>
      </c>
      <c r="B39" s="17" t="s">
        <v>697</v>
      </c>
      <c r="C39" s="18">
        <v>502677.3</v>
      </c>
      <c r="D39" s="18">
        <v>499869.1</v>
      </c>
      <c r="E39" s="19">
        <f t="shared" ref="E39:E41" si="11">D39*100/C39</f>
        <v>99.441351340114224</v>
      </c>
    </row>
    <row r="40" spans="1:5" x14ac:dyDescent="0.25">
      <c r="A40" s="13" t="s">
        <v>836</v>
      </c>
      <c r="B40" s="11" t="s">
        <v>738</v>
      </c>
      <c r="C40" s="14">
        <v>52978.2</v>
      </c>
      <c r="D40" s="14">
        <v>26690.9</v>
      </c>
      <c r="E40" s="15">
        <f t="shared" si="11"/>
        <v>50.380911393743091</v>
      </c>
    </row>
    <row r="41" spans="1:5" s="8" customFormat="1" outlineLevel="1" x14ac:dyDescent="0.25">
      <c r="A41" s="16" t="s">
        <v>739</v>
      </c>
      <c r="B41" s="17" t="s">
        <v>740</v>
      </c>
      <c r="C41" s="18">
        <v>52978.2</v>
      </c>
      <c r="D41" s="18">
        <v>26690.9</v>
      </c>
      <c r="E41" s="19">
        <f t="shared" si="11"/>
        <v>50.380911393743091</v>
      </c>
    </row>
    <row r="42" spans="1:5" x14ac:dyDescent="0.25">
      <c r="A42" s="13" t="s">
        <v>837</v>
      </c>
      <c r="B42" s="11" t="s">
        <v>757</v>
      </c>
      <c r="C42" s="14">
        <v>160982.70000000001</v>
      </c>
      <c r="D42" s="14">
        <v>144267.29999999999</v>
      </c>
      <c r="E42" s="15">
        <f t="shared" ref="E42:E47" si="12">D42*100/C42</f>
        <v>89.616648248538496</v>
      </c>
    </row>
    <row r="43" spans="1:5" s="8" customFormat="1" outlineLevel="1" x14ac:dyDescent="0.25">
      <c r="A43" s="16" t="s">
        <v>758</v>
      </c>
      <c r="B43" s="17" t="s">
        <v>759</v>
      </c>
      <c r="C43" s="18">
        <v>13900</v>
      </c>
      <c r="D43" s="18">
        <v>13826.3</v>
      </c>
      <c r="E43" s="19">
        <f t="shared" si="12"/>
        <v>99.469784172661875</v>
      </c>
    </row>
    <row r="44" spans="1:5" s="8" customFormat="1" outlineLevel="1" x14ac:dyDescent="0.25">
      <c r="A44" s="16" t="s">
        <v>762</v>
      </c>
      <c r="B44" s="17" t="s">
        <v>763</v>
      </c>
      <c r="C44" s="18">
        <v>60170.7</v>
      </c>
      <c r="D44" s="18">
        <v>56806.5</v>
      </c>
      <c r="E44" s="19">
        <f t="shared" si="12"/>
        <v>94.408906660550741</v>
      </c>
    </row>
    <row r="45" spans="1:5" s="8" customFormat="1" outlineLevel="1" x14ac:dyDescent="0.25">
      <c r="A45" s="16" t="s">
        <v>785</v>
      </c>
      <c r="B45" s="17" t="s">
        <v>786</v>
      </c>
      <c r="C45" s="18">
        <v>86912</v>
      </c>
      <c r="D45" s="18">
        <v>73634.5</v>
      </c>
      <c r="E45" s="19">
        <f t="shared" si="12"/>
        <v>84.723053203240056</v>
      </c>
    </row>
    <row r="46" spans="1:5" x14ac:dyDescent="0.25">
      <c r="A46" s="13" t="s">
        <v>838</v>
      </c>
      <c r="B46" s="11" t="s">
        <v>791</v>
      </c>
      <c r="C46" s="14">
        <v>139294.1</v>
      </c>
      <c r="D46" s="14">
        <v>126029.3</v>
      </c>
      <c r="E46" s="15">
        <f t="shared" si="12"/>
        <v>90.477127171933333</v>
      </c>
    </row>
    <row r="47" spans="1:5" s="8" customFormat="1" outlineLevel="1" x14ac:dyDescent="0.25">
      <c r="A47" s="16" t="s">
        <v>792</v>
      </c>
      <c r="B47" s="17" t="s">
        <v>793</v>
      </c>
      <c r="C47" s="18">
        <v>139294.1</v>
      </c>
      <c r="D47" s="18">
        <v>126029.3</v>
      </c>
      <c r="E47" s="19">
        <f t="shared" si="12"/>
        <v>90.477127171933333</v>
      </c>
    </row>
    <row r="48" spans="1:5" x14ac:dyDescent="0.25">
      <c r="A48" s="13" t="s">
        <v>839</v>
      </c>
      <c r="B48" s="11" t="s">
        <v>816</v>
      </c>
      <c r="C48" s="14">
        <v>11738</v>
      </c>
      <c r="D48" s="14">
        <v>10991.3</v>
      </c>
      <c r="E48" s="15">
        <f t="shared" ref="E48:E50" si="13">D48*100/C48</f>
        <v>93.638609643891641</v>
      </c>
    </row>
    <row r="49" spans="1:5" s="8" customFormat="1" outlineLevel="1" x14ac:dyDescent="0.25">
      <c r="A49" s="16" t="s">
        <v>817</v>
      </c>
      <c r="B49" s="17" t="s">
        <v>818</v>
      </c>
      <c r="C49" s="18">
        <v>11738</v>
      </c>
      <c r="D49" s="18">
        <v>10991.3</v>
      </c>
      <c r="E49" s="19">
        <f t="shared" si="13"/>
        <v>93.638609643891641</v>
      </c>
    </row>
    <row r="50" spans="1:5" x14ac:dyDescent="0.25">
      <c r="A50" s="20" t="s">
        <v>823</v>
      </c>
      <c r="B50" s="21"/>
      <c r="C50" s="22">
        <v>7054474.4000000004</v>
      </c>
      <c r="D50" s="22">
        <v>6436827.7000000002</v>
      </c>
      <c r="E50" s="15">
        <f t="shared" si="13"/>
        <v>91.24461065448051</v>
      </c>
    </row>
  </sheetData>
  <mergeCells count="2">
    <mergeCell ref="A1:E1"/>
    <mergeCell ref="A3:E3"/>
  </mergeCells>
  <pageMargins left="0.9055118110236221" right="0.31496062992125984" top="0.35433070866141736" bottom="0.35433070866141736"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7"/>
  <sheetViews>
    <sheetView topLeftCell="A928" zoomScaleNormal="100" workbookViewId="0">
      <selection activeCell="A654" sqref="A654"/>
    </sheetView>
  </sheetViews>
  <sheetFormatPr defaultRowHeight="13.2" outlineLevelRow="7" x14ac:dyDescent="0.25"/>
  <cols>
    <col min="1" max="1" width="84.6640625" customWidth="1"/>
    <col min="2" max="2" width="6.109375" customWidth="1"/>
    <col min="3" max="3" width="7.109375" customWidth="1"/>
    <col min="4" max="4" width="12.44140625" customWidth="1"/>
    <col min="5" max="5" width="5.109375" customWidth="1"/>
    <col min="6" max="6" width="13.44140625" customWidth="1"/>
    <col min="7" max="7" width="15.44140625" customWidth="1"/>
    <col min="8" max="8" width="9" customWidth="1"/>
    <col min="9" max="9" width="9.109375" customWidth="1"/>
  </cols>
  <sheetData>
    <row r="1" spans="1:9" ht="64.5" customHeight="1" x14ac:dyDescent="0.25">
      <c r="A1" s="205" t="s">
        <v>1138</v>
      </c>
      <c r="B1" s="205"/>
      <c r="C1" s="205"/>
      <c r="D1" s="205"/>
      <c r="E1" s="205"/>
      <c r="F1" s="206"/>
      <c r="G1" s="206"/>
      <c r="H1" s="206"/>
      <c r="I1" s="1"/>
    </row>
    <row r="2" spans="1:9" x14ac:dyDescent="0.25">
      <c r="A2" s="2"/>
      <c r="B2" s="1"/>
      <c r="C2" s="1"/>
      <c r="D2" s="1"/>
      <c r="E2" s="1"/>
      <c r="F2" s="1"/>
      <c r="G2" s="1"/>
      <c r="H2" s="1"/>
      <c r="I2" s="1"/>
    </row>
    <row r="3" spans="1:9" ht="13.8" x14ac:dyDescent="0.25">
      <c r="A3" s="207" t="s">
        <v>840</v>
      </c>
      <c r="B3" s="208"/>
      <c r="C3" s="208"/>
      <c r="D3" s="208"/>
      <c r="E3" s="208"/>
      <c r="F3" s="208"/>
      <c r="G3" s="208"/>
      <c r="H3" s="208"/>
      <c r="I3" s="23"/>
    </row>
    <row r="4" spans="1:9" ht="13.8" x14ac:dyDescent="0.25">
      <c r="A4" s="24"/>
      <c r="B4" s="23"/>
      <c r="C4" s="23"/>
      <c r="D4" s="25"/>
      <c r="E4" s="23"/>
      <c r="F4" s="25"/>
      <c r="G4" s="25"/>
      <c r="H4" s="23"/>
      <c r="I4" s="23"/>
    </row>
    <row r="5" spans="1:9" x14ac:dyDescent="0.25">
      <c r="A5" s="26"/>
      <c r="B5" s="26"/>
      <c r="C5" s="26"/>
      <c r="D5" s="26"/>
      <c r="E5" s="26"/>
      <c r="F5" s="26"/>
      <c r="G5" s="26"/>
      <c r="H5" s="197" t="s">
        <v>0</v>
      </c>
      <c r="I5" s="1"/>
    </row>
    <row r="6" spans="1:9" ht="39" customHeight="1" x14ac:dyDescent="0.25">
      <c r="A6" s="184" t="s">
        <v>1</v>
      </c>
      <c r="B6" s="184" t="s">
        <v>841</v>
      </c>
      <c r="C6" s="184" t="s">
        <v>2</v>
      </c>
      <c r="D6" s="184" t="s">
        <v>3</v>
      </c>
      <c r="E6" s="184" t="s">
        <v>4</v>
      </c>
      <c r="F6" s="184" t="s">
        <v>826</v>
      </c>
      <c r="G6" s="184" t="s">
        <v>827</v>
      </c>
      <c r="H6" s="199" t="s">
        <v>825</v>
      </c>
    </row>
    <row r="7" spans="1:9" x14ac:dyDescent="0.25">
      <c r="A7" s="185" t="s">
        <v>842</v>
      </c>
      <c r="B7" s="184" t="s">
        <v>843</v>
      </c>
      <c r="C7" s="184"/>
      <c r="D7" s="184"/>
      <c r="E7" s="184"/>
      <c r="F7" s="186">
        <v>6995532.7000000002</v>
      </c>
      <c r="G7" s="186">
        <v>6392833.9000000004</v>
      </c>
      <c r="H7" s="187">
        <f>G7*100/F7</f>
        <v>91.384518865875648</v>
      </c>
    </row>
    <row r="8" spans="1:9" outlineLevel="1" x14ac:dyDescent="0.25">
      <c r="A8" s="188" t="s">
        <v>828</v>
      </c>
      <c r="B8" s="184" t="s">
        <v>843</v>
      </c>
      <c r="C8" s="184" t="s">
        <v>5</v>
      </c>
      <c r="D8" s="184"/>
      <c r="E8" s="184"/>
      <c r="F8" s="186">
        <v>751662.3</v>
      </c>
      <c r="G8" s="186">
        <v>712299.4</v>
      </c>
      <c r="H8" s="187">
        <f t="shared" ref="H8:H71" si="0">G8*100/F8</f>
        <v>94.763220132232249</v>
      </c>
    </row>
    <row r="9" spans="1:9" ht="26.4" outlineLevel="2" x14ac:dyDescent="0.25">
      <c r="A9" s="185" t="s">
        <v>6</v>
      </c>
      <c r="B9" s="184" t="s">
        <v>843</v>
      </c>
      <c r="C9" s="184" t="s">
        <v>7</v>
      </c>
      <c r="D9" s="184"/>
      <c r="E9" s="184"/>
      <c r="F9" s="186">
        <v>2601.5</v>
      </c>
      <c r="G9" s="186">
        <v>2415.1999999999998</v>
      </c>
      <c r="H9" s="187">
        <f t="shared" si="0"/>
        <v>92.838746876801835</v>
      </c>
    </row>
    <row r="10" spans="1:9" outlineLevel="3" x14ac:dyDescent="0.25">
      <c r="A10" s="185" t="s">
        <v>8</v>
      </c>
      <c r="B10" s="184" t="s">
        <v>843</v>
      </c>
      <c r="C10" s="184" t="s">
        <v>7</v>
      </c>
      <c r="D10" s="184" t="s">
        <v>9</v>
      </c>
      <c r="E10" s="184"/>
      <c r="F10" s="186">
        <v>2601.5</v>
      </c>
      <c r="G10" s="186">
        <v>2415.1999999999998</v>
      </c>
      <c r="H10" s="187">
        <f t="shared" si="0"/>
        <v>92.838746876801835</v>
      </c>
    </row>
    <row r="11" spans="1:9" outlineLevel="4" x14ac:dyDescent="0.25">
      <c r="A11" s="185" t="s">
        <v>10</v>
      </c>
      <c r="B11" s="184" t="s">
        <v>843</v>
      </c>
      <c r="C11" s="184" t="s">
        <v>7</v>
      </c>
      <c r="D11" s="184" t="s">
        <v>11</v>
      </c>
      <c r="E11" s="184"/>
      <c r="F11" s="186">
        <v>2601.5</v>
      </c>
      <c r="G11" s="186">
        <v>2415.1999999999998</v>
      </c>
      <c r="H11" s="187">
        <f t="shared" si="0"/>
        <v>92.838746876801835</v>
      </c>
    </row>
    <row r="12" spans="1:9" ht="39.6" outlineLevel="7" x14ac:dyDescent="0.25">
      <c r="A12" s="189" t="s">
        <v>12</v>
      </c>
      <c r="B12" s="190" t="s">
        <v>843</v>
      </c>
      <c r="C12" s="190" t="s">
        <v>7</v>
      </c>
      <c r="D12" s="190" t="s">
        <v>11</v>
      </c>
      <c r="E12" s="190" t="s">
        <v>13</v>
      </c>
      <c r="F12" s="191">
        <v>2601.5</v>
      </c>
      <c r="G12" s="191">
        <v>2415.1999999999998</v>
      </c>
      <c r="H12" s="192">
        <f t="shared" si="0"/>
        <v>92.838746876801835</v>
      </c>
    </row>
    <row r="13" spans="1:9" ht="39.6" outlineLevel="2" x14ac:dyDescent="0.25">
      <c r="A13" s="185" t="s">
        <v>24</v>
      </c>
      <c r="B13" s="184" t="s">
        <v>843</v>
      </c>
      <c r="C13" s="184" t="s">
        <v>25</v>
      </c>
      <c r="D13" s="184"/>
      <c r="E13" s="184"/>
      <c r="F13" s="186">
        <v>215448.1</v>
      </c>
      <c r="G13" s="186">
        <v>205091.9</v>
      </c>
      <c r="H13" s="187">
        <f t="shared" si="0"/>
        <v>95.193181095586354</v>
      </c>
    </row>
    <row r="14" spans="1:9" outlineLevel="3" x14ac:dyDescent="0.25">
      <c r="A14" s="185" t="s">
        <v>26</v>
      </c>
      <c r="B14" s="184" t="s">
        <v>843</v>
      </c>
      <c r="C14" s="184" t="s">
        <v>25</v>
      </c>
      <c r="D14" s="184" t="s">
        <v>27</v>
      </c>
      <c r="E14" s="184"/>
      <c r="F14" s="186">
        <v>4514</v>
      </c>
      <c r="G14" s="186">
        <v>4514</v>
      </c>
      <c r="H14" s="187">
        <f t="shared" si="0"/>
        <v>100</v>
      </c>
    </row>
    <row r="15" spans="1:9" outlineLevel="4" x14ac:dyDescent="0.25">
      <c r="A15" s="185" t="s">
        <v>28</v>
      </c>
      <c r="B15" s="184" t="s">
        <v>843</v>
      </c>
      <c r="C15" s="184" t="s">
        <v>25</v>
      </c>
      <c r="D15" s="184" t="s">
        <v>29</v>
      </c>
      <c r="E15" s="184"/>
      <c r="F15" s="186">
        <v>4514</v>
      </c>
      <c r="G15" s="186">
        <v>4514</v>
      </c>
      <c r="H15" s="187">
        <f t="shared" si="0"/>
        <v>100</v>
      </c>
    </row>
    <row r="16" spans="1:9" ht="39.6" outlineLevel="5" x14ac:dyDescent="0.25">
      <c r="A16" s="185" t="s">
        <v>30</v>
      </c>
      <c r="B16" s="184" t="s">
        <v>843</v>
      </c>
      <c r="C16" s="184" t="s">
        <v>25</v>
      </c>
      <c r="D16" s="184" t="s">
        <v>31</v>
      </c>
      <c r="E16" s="184"/>
      <c r="F16" s="186">
        <v>4514</v>
      </c>
      <c r="G16" s="186">
        <v>4514</v>
      </c>
      <c r="H16" s="187">
        <f t="shared" si="0"/>
        <v>100</v>
      </c>
    </row>
    <row r="17" spans="1:8" ht="39.6" outlineLevel="7" x14ac:dyDescent="0.25">
      <c r="A17" s="189" t="s">
        <v>12</v>
      </c>
      <c r="B17" s="190" t="s">
        <v>843</v>
      </c>
      <c r="C17" s="190" t="s">
        <v>25</v>
      </c>
      <c r="D17" s="190" t="s">
        <v>31</v>
      </c>
      <c r="E17" s="190" t="s">
        <v>13</v>
      </c>
      <c r="F17" s="191">
        <v>4212.8</v>
      </c>
      <c r="G17" s="191">
        <v>4212.8</v>
      </c>
      <c r="H17" s="192">
        <f t="shared" si="0"/>
        <v>100</v>
      </c>
    </row>
    <row r="18" spans="1:8" outlineLevel="7" x14ac:dyDescent="0.25">
      <c r="A18" s="189" t="s">
        <v>18</v>
      </c>
      <c r="B18" s="190" t="s">
        <v>843</v>
      </c>
      <c r="C18" s="190" t="s">
        <v>25</v>
      </c>
      <c r="D18" s="190" t="s">
        <v>31</v>
      </c>
      <c r="E18" s="190" t="s">
        <v>19</v>
      </c>
      <c r="F18" s="191">
        <v>301.2</v>
      </c>
      <c r="G18" s="191">
        <v>301.2</v>
      </c>
      <c r="H18" s="192">
        <f t="shared" si="0"/>
        <v>100</v>
      </c>
    </row>
    <row r="19" spans="1:8" ht="26.4" outlineLevel="3" x14ac:dyDescent="0.25">
      <c r="A19" s="185" t="s">
        <v>32</v>
      </c>
      <c r="B19" s="184" t="s">
        <v>843</v>
      </c>
      <c r="C19" s="184" t="s">
        <v>25</v>
      </c>
      <c r="D19" s="184" t="s">
        <v>33</v>
      </c>
      <c r="E19" s="184"/>
      <c r="F19" s="186">
        <v>190446.1</v>
      </c>
      <c r="G19" s="186">
        <v>185684.8</v>
      </c>
      <c r="H19" s="187">
        <f t="shared" si="0"/>
        <v>97.49992255026487</v>
      </c>
    </row>
    <row r="20" spans="1:8" ht="26.4" outlineLevel="4" x14ac:dyDescent="0.25">
      <c r="A20" s="185" t="s">
        <v>34</v>
      </c>
      <c r="B20" s="184" t="s">
        <v>843</v>
      </c>
      <c r="C20" s="184" t="s">
        <v>25</v>
      </c>
      <c r="D20" s="184" t="s">
        <v>35</v>
      </c>
      <c r="E20" s="184"/>
      <c r="F20" s="186">
        <v>14524.5</v>
      </c>
      <c r="G20" s="186">
        <v>14524.5</v>
      </c>
      <c r="H20" s="187">
        <f t="shared" si="0"/>
        <v>100</v>
      </c>
    </row>
    <row r="21" spans="1:8" ht="26.4" outlineLevel="5" x14ac:dyDescent="0.25">
      <c r="A21" s="185" t="s">
        <v>36</v>
      </c>
      <c r="B21" s="184" t="s">
        <v>843</v>
      </c>
      <c r="C21" s="184" t="s">
        <v>25</v>
      </c>
      <c r="D21" s="184" t="s">
        <v>37</v>
      </c>
      <c r="E21" s="184"/>
      <c r="F21" s="186">
        <v>12524.5</v>
      </c>
      <c r="G21" s="186">
        <v>12524.5</v>
      </c>
      <c r="H21" s="187">
        <f t="shared" si="0"/>
        <v>100</v>
      </c>
    </row>
    <row r="22" spans="1:8" outlineLevel="7" x14ac:dyDescent="0.25">
      <c r="A22" s="189" t="s">
        <v>20</v>
      </c>
      <c r="B22" s="190" t="s">
        <v>843</v>
      </c>
      <c r="C22" s="190" t="s">
        <v>25</v>
      </c>
      <c r="D22" s="190" t="s">
        <v>37</v>
      </c>
      <c r="E22" s="190" t="s">
        <v>21</v>
      </c>
      <c r="F22" s="191">
        <v>12524.5</v>
      </c>
      <c r="G22" s="191">
        <v>12524.5</v>
      </c>
      <c r="H22" s="192">
        <f t="shared" si="0"/>
        <v>100</v>
      </c>
    </row>
    <row r="23" spans="1:8" ht="39.6" outlineLevel="5" x14ac:dyDescent="0.25">
      <c r="A23" s="185" t="s">
        <v>38</v>
      </c>
      <c r="B23" s="184" t="s">
        <v>843</v>
      </c>
      <c r="C23" s="184" t="s">
        <v>25</v>
      </c>
      <c r="D23" s="184" t="s">
        <v>39</v>
      </c>
      <c r="E23" s="184"/>
      <c r="F23" s="186">
        <v>2000</v>
      </c>
      <c r="G23" s="186">
        <v>2000</v>
      </c>
      <c r="H23" s="187">
        <f t="shared" si="0"/>
        <v>100</v>
      </c>
    </row>
    <row r="24" spans="1:8" outlineLevel="7" x14ac:dyDescent="0.25">
      <c r="A24" s="189" t="s">
        <v>20</v>
      </c>
      <c r="B24" s="190" t="s">
        <v>843</v>
      </c>
      <c r="C24" s="190" t="s">
        <v>25</v>
      </c>
      <c r="D24" s="190" t="s">
        <v>39</v>
      </c>
      <c r="E24" s="190" t="s">
        <v>21</v>
      </c>
      <c r="F24" s="191">
        <v>2000</v>
      </c>
      <c r="G24" s="191">
        <v>2000</v>
      </c>
      <c r="H24" s="192">
        <f t="shared" si="0"/>
        <v>100</v>
      </c>
    </row>
    <row r="25" spans="1:8" outlineLevel="4" x14ac:dyDescent="0.25">
      <c r="A25" s="185" t="s">
        <v>40</v>
      </c>
      <c r="B25" s="184" t="s">
        <v>843</v>
      </c>
      <c r="C25" s="184" t="s">
        <v>25</v>
      </c>
      <c r="D25" s="184" t="s">
        <v>41</v>
      </c>
      <c r="E25" s="184"/>
      <c r="F25" s="186">
        <v>171286.6</v>
      </c>
      <c r="G25" s="186">
        <v>166656.29999999999</v>
      </c>
      <c r="H25" s="187">
        <f t="shared" si="0"/>
        <v>97.296752927549491</v>
      </c>
    </row>
    <row r="26" spans="1:8" outlineLevel="5" x14ac:dyDescent="0.25">
      <c r="A26" s="185" t="s">
        <v>42</v>
      </c>
      <c r="B26" s="184" t="s">
        <v>843</v>
      </c>
      <c r="C26" s="184" t="s">
        <v>25</v>
      </c>
      <c r="D26" s="184" t="s">
        <v>43</v>
      </c>
      <c r="E26" s="184"/>
      <c r="F26" s="186">
        <v>170902.6</v>
      </c>
      <c r="G26" s="186">
        <v>166463.29999999999</v>
      </c>
      <c r="H26" s="187">
        <f t="shared" si="0"/>
        <v>97.402438581975915</v>
      </c>
    </row>
    <row r="27" spans="1:8" ht="39.6" outlineLevel="7" x14ac:dyDescent="0.25">
      <c r="A27" s="189" t="s">
        <v>12</v>
      </c>
      <c r="B27" s="190" t="s">
        <v>843</v>
      </c>
      <c r="C27" s="190" t="s">
        <v>25</v>
      </c>
      <c r="D27" s="190" t="s">
        <v>43</v>
      </c>
      <c r="E27" s="190" t="s">
        <v>13</v>
      </c>
      <c r="F27" s="191">
        <v>159159.79999999999</v>
      </c>
      <c r="G27" s="191">
        <v>155624.20000000001</v>
      </c>
      <c r="H27" s="192">
        <f t="shared" si="0"/>
        <v>97.778584793396348</v>
      </c>
    </row>
    <row r="28" spans="1:8" outlineLevel="7" x14ac:dyDescent="0.25">
      <c r="A28" s="189" t="s">
        <v>18</v>
      </c>
      <c r="B28" s="190" t="s">
        <v>843</v>
      </c>
      <c r="C28" s="190" t="s">
        <v>25</v>
      </c>
      <c r="D28" s="190" t="s">
        <v>43</v>
      </c>
      <c r="E28" s="190" t="s">
        <v>19</v>
      </c>
      <c r="F28" s="191">
        <v>4853.8</v>
      </c>
      <c r="G28" s="191">
        <v>3990.4</v>
      </c>
      <c r="H28" s="192">
        <f t="shared" si="0"/>
        <v>82.211875231777157</v>
      </c>
    </row>
    <row r="29" spans="1:8" outlineLevel="7" x14ac:dyDescent="0.25">
      <c r="A29" s="189" t="s">
        <v>44</v>
      </c>
      <c r="B29" s="190" t="s">
        <v>843</v>
      </c>
      <c r="C29" s="190" t="s">
        <v>25</v>
      </c>
      <c r="D29" s="190" t="s">
        <v>43</v>
      </c>
      <c r="E29" s="190" t="s">
        <v>45</v>
      </c>
      <c r="F29" s="191">
        <v>6788.9</v>
      </c>
      <c r="G29" s="191">
        <v>6788.9</v>
      </c>
      <c r="H29" s="192">
        <f t="shared" si="0"/>
        <v>100</v>
      </c>
    </row>
    <row r="30" spans="1:8" outlineLevel="7" x14ac:dyDescent="0.25">
      <c r="A30" s="189" t="s">
        <v>20</v>
      </c>
      <c r="B30" s="190" t="s">
        <v>843</v>
      </c>
      <c r="C30" s="190" t="s">
        <v>25</v>
      </c>
      <c r="D30" s="190" t="s">
        <v>43</v>
      </c>
      <c r="E30" s="190" t="s">
        <v>21</v>
      </c>
      <c r="F30" s="191">
        <v>100</v>
      </c>
      <c r="G30" s="191">
        <v>59.7</v>
      </c>
      <c r="H30" s="192">
        <f t="shared" si="0"/>
        <v>59.7</v>
      </c>
    </row>
    <row r="31" spans="1:8" ht="26.4" outlineLevel="5" x14ac:dyDescent="0.25">
      <c r="A31" s="185" t="s">
        <v>46</v>
      </c>
      <c r="B31" s="184" t="s">
        <v>843</v>
      </c>
      <c r="C31" s="184" t="s">
        <v>25</v>
      </c>
      <c r="D31" s="184" t="s">
        <v>47</v>
      </c>
      <c r="E31" s="184"/>
      <c r="F31" s="186">
        <v>384</v>
      </c>
      <c r="G31" s="186">
        <v>193</v>
      </c>
      <c r="H31" s="187">
        <f t="shared" si="0"/>
        <v>50.260416666666664</v>
      </c>
    </row>
    <row r="32" spans="1:8" outlineLevel="7" x14ac:dyDescent="0.25">
      <c r="A32" s="189" t="s">
        <v>18</v>
      </c>
      <c r="B32" s="190" t="s">
        <v>843</v>
      </c>
      <c r="C32" s="190" t="s">
        <v>25</v>
      </c>
      <c r="D32" s="190" t="s">
        <v>47</v>
      </c>
      <c r="E32" s="190" t="s">
        <v>19</v>
      </c>
      <c r="F32" s="191">
        <v>384</v>
      </c>
      <c r="G32" s="191">
        <v>193</v>
      </c>
      <c r="H32" s="192">
        <f t="shared" si="0"/>
        <v>50.260416666666664</v>
      </c>
    </row>
    <row r="33" spans="1:8" outlineLevel="4" x14ac:dyDescent="0.25">
      <c r="A33" s="185" t="s">
        <v>48</v>
      </c>
      <c r="B33" s="184" t="s">
        <v>843</v>
      </c>
      <c r="C33" s="184" t="s">
        <v>25</v>
      </c>
      <c r="D33" s="184" t="s">
        <v>49</v>
      </c>
      <c r="E33" s="184"/>
      <c r="F33" s="186">
        <v>4635</v>
      </c>
      <c r="G33" s="186">
        <v>4504.1000000000004</v>
      </c>
      <c r="H33" s="187">
        <f t="shared" si="0"/>
        <v>97.175836030204977</v>
      </c>
    </row>
    <row r="34" spans="1:8" ht="26.4" outlineLevel="5" x14ac:dyDescent="0.25">
      <c r="A34" s="185" t="s">
        <v>50</v>
      </c>
      <c r="B34" s="184" t="s">
        <v>843</v>
      </c>
      <c r="C34" s="184" t="s">
        <v>25</v>
      </c>
      <c r="D34" s="184" t="s">
        <v>51</v>
      </c>
      <c r="E34" s="184"/>
      <c r="F34" s="186">
        <v>4635</v>
      </c>
      <c r="G34" s="186">
        <v>4504.1000000000004</v>
      </c>
      <c r="H34" s="187">
        <f t="shared" si="0"/>
        <v>97.175836030204977</v>
      </c>
    </row>
    <row r="35" spans="1:8" ht="39.6" outlineLevel="7" x14ac:dyDescent="0.25">
      <c r="A35" s="189" t="s">
        <v>12</v>
      </c>
      <c r="B35" s="190" t="s">
        <v>843</v>
      </c>
      <c r="C35" s="190" t="s">
        <v>25</v>
      </c>
      <c r="D35" s="190" t="s">
        <v>51</v>
      </c>
      <c r="E35" s="190" t="s">
        <v>13</v>
      </c>
      <c r="F35" s="191">
        <v>4234.3999999999996</v>
      </c>
      <c r="G35" s="191">
        <v>4190.6000000000004</v>
      </c>
      <c r="H35" s="192">
        <f t="shared" si="0"/>
        <v>98.965614963158913</v>
      </c>
    </row>
    <row r="36" spans="1:8" outlineLevel="7" x14ac:dyDescent="0.25">
      <c r="A36" s="189" t="s">
        <v>18</v>
      </c>
      <c r="B36" s="190" t="s">
        <v>843</v>
      </c>
      <c r="C36" s="190" t="s">
        <v>25</v>
      </c>
      <c r="D36" s="190" t="s">
        <v>51</v>
      </c>
      <c r="E36" s="190" t="s">
        <v>19</v>
      </c>
      <c r="F36" s="191">
        <v>400.6</v>
      </c>
      <c r="G36" s="191">
        <v>313.5</v>
      </c>
      <c r="H36" s="192">
        <f t="shared" si="0"/>
        <v>78.257613579630544</v>
      </c>
    </row>
    <row r="37" spans="1:8" ht="26.4" outlineLevel="3" x14ac:dyDescent="0.25">
      <c r="A37" s="185" t="s">
        <v>52</v>
      </c>
      <c r="B37" s="184" t="s">
        <v>843</v>
      </c>
      <c r="C37" s="184" t="s">
        <v>25</v>
      </c>
      <c r="D37" s="184" t="s">
        <v>53</v>
      </c>
      <c r="E37" s="184"/>
      <c r="F37" s="186">
        <v>8738</v>
      </c>
      <c r="G37" s="186">
        <v>7874.8</v>
      </c>
      <c r="H37" s="187">
        <f t="shared" si="0"/>
        <v>90.121309224078743</v>
      </c>
    </row>
    <row r="38" spans="1:8" outlineLevel="4" x14ac:dyDescent="0.25">
      <c r="A38" s="185" t="s">
        <v>54</v>
      </c>
      <c r="B38" s="184" t="s">
        <v>843</v>
      </c>
      <c r="C38" s="184" t="s">
        <v>25</v>
      </c>
      <c r="D38" s="184" t="s">
        <v>55</v>
      </c>
      <c r="E38" s="184"/>
      <c r="F38" s="186">
        <v>8738</v>
      </c>
      <c r="G38" s="186">
        <v>7874.8</v>
      </c>
      <c r="H38" s="187">
        <f t="shared" si="0"/>
        <v>90.121309224078743</v>
      </c>
    </row>
    <row r="39" spans="1:8" ht="52.8" outlineLevel="5" x14ac:dyDescent="0.25">
      <c r="A39" s="193" t="s">
        <v>56</v>
      </c>
      <c r="B39" s="184" t="s">
        <v>843</v>
      </c>
      <c r="C39" s="184" t="s">
        <v>25</v>
      </c>
      <c r="D39" s="184" t="s">
        <v>57</v>
      </c>
      <c r="E39" s="184"/>
      <c r="F39" s="186">
        <v>8738</v>
      </c>
      <c r="G39" s="186">
        <v>7874.8</v>
      </c>
      <c r="H39" s="187">
        <f t="shared" si="0"/>
        <v>90.121309224078743</v>
      </c>
    </row>
    <row r="40" spans="1:8" ht="39.6" outlineLevel="7" x14ac:dyDescent="0.25">
      <c r="A40" s="189" t="s">
        <v>12</v>
      </c>
      <c r="B40" s="190" t="s">
        <v>843</v>
      </c>
      <c r="C40" s="190" t="s">
        <v>25</v>
      </c>
      <c r="D40" s="190" t="s">
        <v>57</v>
      </c>
      <c r="E40" s="190" t="s">
        <v>13</v>
      </c>
      <c r="F40" s="191">
        <v>8071</v>
      </c>
      <c r="G40" s="191">
        <v>7309.5</v>
      </c>
      <c r="H40" s="192">
        <f t="shared" si="0"/>
        <v>90.564985751455836</v>
      </c>
    </row>
    <row r="41" spans="1:8" outlineLevel="7" x14ac:dyDescent="0.25">
      <c r="A41" s="189" t="s">
        <v>18</v>
      </c>
      <c r="B41" s="190" t="s">
        <v>843</v>
      </c>
      <c r="C41" s="190" t="s">
        <v>25</v>
      </c>
      <c r="D41" s="190" t="s">
        <v>57</v>
      </c>
      <c r="E41" s="190" t="s">
        <v>19</v>
      </c>
      <c r="F41" s="191">
        <v>667</v>
      </c>
      <c r="G41" s="191">
        <v>565.29999999999995</v>
      </c>
      <c r="H41" s="192">
        <f t="shared" si="0"/>
        <v>84.752623688155907</v>
      </c>
    </row>
    <row r="42" spans="1:8" ht="26.4" outlineLevel="3" x14ac:dyDescent="0.25">
      <c r="A42" s="185" t="s">
        <v>58</v>
      </c>
      <c r="B42" s="184" t="s">
        <v>843</v>
      </c>
      <c r="C42" s="184" t="s">
        <v>25</v>
      </c>
      <c r="D42" s="184" t="s">
        <v>59</v>
      </c>
      <c r="E42" s="184"/>
      <c r="F42" s="186">
        <v>540</v>
      </c>
      <c r="G42" s="186">
        <v>358.9</v>
      </c>
      <c r="H42" s="187">
        <f t="shared" si="0"/>
        <v>66.462962962962962</v>
      </c>
    </row>
    <row r="43" spans="1:8" outlineLevel="4" x14ac:dyDescent="0.25">
      <c r="A43" s="185" t="s">
        <v>60</v>
      </c>
      <c r="B43" s="184" t="s">
        <v>843</v>
      </c>
      <c r="C43" s="184" t="s">
        <v>25</v>
      </c>
      <c r="D43" s="184" t="s">
        <v>61</v>
      </c>
      <c r="E43" s="184"/>
      <c r="F43" s="186">
        <v>540</v>
      </c>
      <c r="G43" s="186">
        <v>358.9</v>
      </c>
      <c r="H43" s="187">
        <f t="shared" si="0"/>
        <v>66.462962962962962</v>
      </c>
    </row>
    <row r="44" spans="1:8" ht="26.4" outlineLevel="5" x14ac:dyDescent="0.25">
      <c r="A44" s="185" t="s">
        <v>62</v>
      </c>
      <c r="B44" s="184" t="s">
        <v>843</v>
      </c>
      <c r="C44" s="184" t="s">
        <v>25</v>
      </c>
      <c r="D44" s="184" t="s">
        <v>63</v>
      </c>
      <c r="E44" s="184"/>
      <c r="F44" s="186">
        <v>540</v>
      </c>
      <c r="G44" s="186">
        <v>358.9</v>
      </c>
      <c r="H44" s="187">
        <f t="shared" si="0"/>
        <v>66.462962962962962</v>
      </c>
    </row>
    <row r="45" spans="1:8" ht="39.6" outlineLevel="7" x14ac:dyDescent="0.25">
      <c r="A45" s="189" t="s">
        <v>12</v>
      </c>
      <c r="B45" s="190" t="s">
        <v>843</v>
      </c>
      <c r="C45" s="190" t="s">
        <v>25</v>
      </c>
      <c r="D45" s="190" t="s">
        <v>63</v>
      </c>
      <c r="E45" s="190" t="s">
        <v>13</v>
      </c>
      <c r="F45" s="191">
        <v>512.9</v>
      </c>
      <c r="G45" s="191">
        <v>345.4</v>
      </c>
      <c r="H45" s="192">
        <f t="shared" si="0"/>
        <v>67.342561902905047</v>
      </c>
    </row>
    <row r="46" spans="1:8" outlineLevel="7" x14ac:dyDescent="0.25">
      <c r="A46" s="189" t="s">
        <v>18</v>
      </c>
      <c r="B46" s="190" t="s">
        <v>843</v>
      </c>
      <c r="C46" s="190" t="s">
        <v>25</v>
      </c>
      <c r="D46" s="190" t="s">
        <v>63</v>
      </c>
      <c r="E46" s="190" t="s">
        <v>19</v>
      </c>
      <c r="F46" s="191">
        <v>27.1</v>
      </c>
      <c r="G46" s="191">
        <v>13.5</v>
      </c>
      <c r="H46" s="192">
        <f t="shared" si="0"/>
        <v>49.815498154981547</v>
      </c>
    </row>
    <row r="47" spans="1:8" ht="26.4" outlineLevel="3" x14ac:dyDescent="0.25">
      <c r="A47" s="185" t="s">
        <v>64</v>
      </c>
      <c r="B47" s="184" t="s">
        <v>843</v>
      </c>
      <c r="C47" s="184" t="s">
        <v>25</v>
      </c>
      <c r="D47" s="184" t="s">
        <v>65</v>
      </c>
      <c r="E47" s="184"/>
      <c r="F47" s="186">
        <v>5093</v>
      </c>
      <c r="G47" s="186">
        <v>4870.5</v>
      </c>
      <c r="H47" s="187">
        <f t="shared" si="0"/>
        <v>95.631258590221876</v>
      </c>
    </row>
    <row r="48" spans="1:8" ht="26.4" outlineLevel="4" x14ac:dyDescent="0.25">
      <c r="A48" s="185" t="s">
        <v>66</v>
      </c>
      <c r="B48" s="184" t="s">
        <v>843</v>
      </c>
      <c r="C48" s="184" t="s">
        <v>25</v>
      </c>
      <c r="D48" s="184" t="s">
        <v>67</v>
      </c>
      <c r="E48" s="184"/>
      <c r="F48" s="186">
        <v>5093</v>
      </c>
      <c r="G48" s="186">
        <v>4870.5</v>
      </c>
      <c r="H48" s="187">
        <f t="shared" si="0"/>
        <v>95.631258590221876</v>
      </c>
    </row>
    <row r="49" spans="1:8" ht="26.4" outlineLevel="5" x14ac:dyDescent="0.25">
      <c r="A49" s="185" t="s">
        <v>68</v>
      </c>
      <c r="B49" s="184" t="s">
        <v>843</v>
      </c>
      <c r="C49" s="184" t="s">
        <v>25</v>
      </c>
      <c r="D49" s="184" t="s">
        <v>69</v>
      </c>
      <c r="E49" s="184"/>
      <c r="F49" s="186">
        <v>5093</v>
      </c>
      <c r="G49" s="186">
        <v>4870.5</v>
      </c>
      <c r="H49" s="187">
        <f t="shared" si="0"/>
        <v>95.631258590221876</v>
      </c>
    </row>
    <row r="50" spans="1:8" ht="39.6" outlineLevel="7" x14ac:dyDescent="0.25">
      <c r="A50" s="189" t="s">
        <v>12</v>
      </c>
      <c r="B50" s="190" t="s">
        <v>843</v>
      </c>
      <c r="C50" s="190" t="s">
        <v>25</v>
      </c>
      <c r="D50" s="190" t="s">
        <v>69</v>
      </c>
      <c r="E50" s="190" t="s">
        <v>13</v>
      </c>
      <c r="F50" s="191">
        <v>4836.1000000000004</v>
      </c>
      <c r="G50" s="191">
        <v>4770</v>
      </c>
      <c r="H50" s="192">
        <f t="shared" si="0"/>
        <v>98.633196170467926</v>
      </c>
    </row>
    <row r="51" spans="1:8" outlineLevel="7" x14ac:dyDescent="0.25">
      <c r="A51" s="189" t="s">
        <v>18</v>
      </c>
      <c r="B51" s="190" t="s">
        <v>843</v>
      </c>
      <c r="C51" s="190" t="s">
        <v>25</v>
      </c>
      <c r="D51" s="190" t="s">
        <v>69</v>
      </c>
      <c r="E51" s="190" t="s">
        <v>19</v>
      </c>
      <c r="F51" s="191">
        <v>256.89999999999998</v>
      </c>
      <c r="G51" s="191">
        <v>100.5</v>
      </c>
      <c r="H51" s="192">
        <f t="shared" si="0"/>
        <v>39.120280264694436</v>
      </c>
    </row>
    <row r="52" spans="1:8" ht="26.4" outlineLevel="3" x14ac:dyDescent="0.25">
      <c r="A52" s="185" t="s">
        <v>70</v>
      </c>
      <c r="B52" s="184" t="s">
        <v>843</v>
      </c>
      <c r="C52" s="184" t="s">
        <v>25</v>
      </c>
      <c r="D52" s="184" t="s">
        <v>71</v>
      </c>
      <c r="E52" s="184"/>
      <c r="F52" s="186">
        <v>6117</v>
      </c>
      <c r="G52" s="186">
        <v>1788.9</v>
      </c>
      <c r="H52" s="187">
        <f t="shared" si="0"/>
        <v>29.244727807748898</v>
      </c>
    </row>
    <row r="53" spans="1:8" ht="52.8" outlineLevel="4" x14ac:dyDescent="0.25">
      <c r="A53" s="185" t="s">
        <v>72</v>
      </c>
      <c r="B53" s="184" t="s">
        <v>843</v>
      </c>
      <c r="C53" s="184" t="s">
        <v>25</v>
      </c>
      <c r="D53" s="184" t="s">
        <v>73</v>
      </c>
      <c r="E53" s="184"/>
      <c r="F53" s="186">
        <v>6117</v>
      </c>
      <c r="G53" s="186">
        <v>1788.9</v>
      </c>
      <c r="H53" s="187">
        <f t="shared" si="0"/>
        <v>29.244727807748898</v>
      </c>
    </row>
    <row r="54" spans="1:8" ht="39.6" outlineLevel="7" x14ac:dyDescent="0.25">
      <c r="A54" s="189" t="s">
        <v>12</v>
      </c>
      <c r="B54" s="190" t="s">
        <v>843</v>
      </c>
      <c r="C54" s="190" t="s">
        <v>25</v>
      </c>
      <c r="D54" s="190" t="s">
        <v>73</v>
      </c>
      <c r="E54" s="190" t="s">
        <v>13</v>
      </c>
      <c r="F54" s="191">
        <v>1664.2</v>
      </c>
      <c r="G54" s="191">
        <v>1596.8</v>
      </c>
      <c r="H54" s="192">
        <f t="shared" si="0"/>
        <v>95.950006008893155</v>
      </c>
    </row>
    <row r="55" spans="1:8" outlineLevel="7" x14ac:dyDescent="0.25">
      <c r="A55" s="189" t="s">
        <v>18</v>
      </c>
      <c r="B55" s="190" t="s">
        <v>843</v>
      </c>
      <c r="C55" s="190" t="s">
        <v>25</v>
      </c>
      <c r="D55" s="190" t="s">
        <v>73</v>
      </c>
      <c r="E55" s="190" t="s">
        <v>19</v>
      </c>
      <c r="F55" s="191">
        <v>4452.8</v>
      </c>
      <c r="G55" s="191">
        <v>192.1</v>
      </c>
      <c r="H55" s="192">
        <f t="shared" si="0"/>
        <v>4.3141394178943582</v>
      </c>
    </row>
    <row r="56" spans="1:8" outlineLevel="2" x14ac:dyDescent="0.25">
      <c r="A56" s="185" t="s">
        <v>92</v>
      </c>
      <c r="B56" s="184" t="s">
        <v>843</v>
      </c>
      <c r="C56" s="184" t="s">
        <v>93</v>
      </c>
      <c r="D56" s="184"/>
      <c r="E56" s="184"/>
      <c r="F56" s="186">
        <v>533612.69999999995</v>
      </c>
      <c r="G56" s="186">
        <v>504792.2</v>
      </c>
      <c r="H56" s="187">
        <f t="shared" si="0"/>
        <v>94.598985368976415</v>
      </c>
    </row>
    <row r="57" spans="1:8" outlineLevel="3" x14ac:dyDescent="0.25">
      <c r="A57" s="185" t="s">
        <v>26</v>
      </c>
      <c r="B57" s="184" t="s">
        <v>843</v>
      </c>
      <c r="C57" s="184" t="s">
        <v>93</v>
      </c>
      <c r="D57" s="184" t="s">
        <v>27</v>
      </c>
      <c r="E57" s="184"/>
      <c r="F57" s="186">
        <v>1757</v>
      </c>
      <c r="G57" s="186">
        <v>1757</v>
      </c>
      <c r="H57" s="187">
        <f t="shared" si="0"/>
        <v>100</v>
      </c>
    </row>
    <row r="58" spans="1:8" outlineLevel="4" x14ac:dyDescent="0.25">
      <c r="A58" s="185" t="s">
        <v>94</v>
      </c>
      <c r="B58" s="184" t="s">
        <v>843</v>
      </c>
      <c r="C58" s="184" t="s">
        <v>93</v>
      </c>
      <c r="D58" s="184" t="s">
        <v>95</v>
      </c>
      <c r="E58" s="184"/>
      <c r="F58" s="186">
        <v>1757</v>
      </c>
      <c r="G58" s="186">
        <v>1757</v>
      </c>
      <c r="H58" s="187">
        <f t="shared" si="0"/>
        <v>100</v>
      </c>
    </row>
    <row r="59" spans="1:8" ht="39.6" outlineLevel="5" x14ac:dyDescent="0.25">
      <c r="A59" s="185" t="s">
        <v>96</v>
      </c>
      <c r="B59" s="184" t="s">
        <v>843</v>
      </c>
      <c r="C59" s="184" t="s">
        <v>93</v>
      </c>
      <c r="D59" s="184" t="s">
        <v>97</v>
      </c>
      <c r="E59" s="184"/>
      <c r="F59" s="186">
        <v>1757</v>
      </c>
      <c r="G59" s="186">
        <v>1757</v>
      </c>
      <c r="H59" s="187">
        <f t="shared" si="0"/>
        <v>100</v>
      </c>
    </row>
    <row r="60" spans="1:8" ht="39.6" outlineLevel="7" x14ac:dyDescent="0.25">
      <c r="A60" s="189" t="s">
        <v>12</v>
      </c>
      <c r="B60" s="190" t="s">
        <v>843</v>
      </c>
      <c r="C60" s="190" t="s">
        <v>93</v>
      </c>
      <c r="D60" s="190" t="s">
        <v>97</v>
      </c>
      <c r="E60" s="190" t="s">
        <v>13</v>
      </c>
      <c r="F60" s="191">
        <v>1757</v>
      </c>
      <c r="G60" s="191">
        <v>1757</v>
      </c>
      <c r="H60" s="192">
        <f t="shared" si="0"/>
        <v>100</v>
      </c>
    </row>
    <row r="61" spans="1:8" outlineLevel="3" x14ac:dyDescent="0.25">
      <c r="A61" s="185" t="s">
        <v>98</v>
      </c>
      <c r="B61" s="184" t="s">
        <v>843</v>
      </c>
      <c r="C61" s="184" t="s">
        <v>93</v>
      </c>
      <c r="D61" s="184" t="s">
        <v>99</v>
      </c>
      <c r="E61" s="184"/>
      <c r="F61" s="186">
        <v>3917</v>
      </c>
      <c r="G61" s="186">
        <v>3462.7</v>
      </c>
      <c r="H61" s="187">
        <f t="shared" si="0"/>
        <v>88.401838141434766</v>
      </c>
    </row>
    <row r="62" spans="1:8" outlineLevel="4" x14ac:dyDescent="0.25">
      <c r="A62" s="185" t="s">
        <v>100</v>
      </c>
      <c r="B62" s="184" t="s">
        <v>843</v>
      </c>
      <c r="C62" s="184" t="s">
        <v>93</v>
      </c>
      <c r="D62" s="184" t="s">
        <v>101</v>
      </c>
      <c r="E62" s="184"/>
      <c r="F62" s="186">
        <v>3867</v>
      </c>
      <c r="G62" s="186">
        <v>3462.7</v>
      </c>
      <c r="H62" s="187">
        <f t="shared" si="0"/>
        <v>89.544866821825707</v>
      </c>
    </row>
    <row r="63" spans="1:8" outlineLevel="5" x14ac:dyDescent="0.25">
      <c r="A63" s="185" t="s">
        <v>102</v>
      </c>
      <c r="B63" s="184" t="s">
        <v>843</v>
      </c>
      <c r="C63" s="184" t="s">
        <v>93</v>
      </c>
      <c r="D63" s="184" t="s">
        <v>103</v>
      </c>
      <c r="E63" s="184"/>
      <c r="F63" s="186">
        <v>2587.4</v>
      </c>
      <c r="G63" s="186">
        <v>2558.8000000000002</v>
      </c>
      <c r="H63" s="187">
        <f t="shared" si="0"/>
        <v>98.894643271237541</v>
      </c>
    </row>
    <row r="64" spans="1:8" ht="39.6" outlineLevel="7" x14ac:dyDescent="0.25">
      <c r="A64" s="189" t="s">
        <v>12</v>
      </c>
      <c r="B64" s="190" t="s">
        <v>843</v>
      </c>
      <c r="C64" s="190" t="s">
        <v>93</v>
      </c>
      <c r="D64" s="190" t="s">
        <v>103</v>
      </c>
      <c r="E64" s="190" t="s">
        <v>13</v>
      </c>
      <c r="F64" s="191">
        <v>0.8</v>
      </c>
      <c r="G64" s="191">
        <v>0.8</v>
      </c>
      <c r="H64" s="192">
        <f t="shared" si="0"/>
        <v>100</v>
      </c>
    </row>
    <row r="65" spans="1:8" outlineLevel="7" x14ac:dyDescent="0.25">
      <c r="A65" s="189" t="s">
        <v>18</v>
      </c>
      <c r="B65" s="190" t="s">
        <v>843</v>
      </c>
      <c r="C65" s="190" t="s">
        <v>93</v>
      </c>
      <c r="D65" s="190" t="s">
        <v>103</v>
      </c>
      <c r="E65" s="190" t="s">
        <v>19</v>
      </c>
      <c r="F65" s="191">
        <v>2557.4</v>
      </c>
      <c r="G65" s="191">
        <v>2529.4</v>
      </c>
      <c r="H65" s="192">
        <f t="shared" si="0"/>
        <v>98.905138030812537</v>
      </c>
    </row>
    <row r="66" spans="1:8" outlineLevel="7" x14ac:dyDescent="0.25">
      <c r="A66" s="189" t="s">
        <v>44</v>
      </c>
      <c r="B66" s="190" t="s">
        <v>843</v>
      </c>
      <c r="C66" s="190" t="s">
        <v>93</v>
      </c>
      <c r="D66" s="190" t="s">
        <v>103</v>
      </c>
      <c r="E66" s="190" t="s">
        <v>45</v>
      </c>
      <c r="F66" s="191">
        <v>29.2</v>
      </c>
      <c r="G66" s="191">
        <v>28.6</v>
      </c>
      <c r="H66" s="192">
        <f t="shared" si="0"/>
        <v>97.945205479452056</v>
      </c>
    </row>
    <row r="67" spans="1:8" outlineLevel="5" x14ac:dyDescent="0.25">
      <c r="A67" s="185" t="s">
        <v>104</v>
      </c>
      <c r="B67" s="184" t="s">
        <v>843</v>
      </c>
      <c r="C67" s="184" t="s">
        <v>93</v>
      </c>
      <c r="D67" s="184" t="s">
        <v>105</v>
      </c>
      <c r="E67" s="184"/>
      <c r="F67" s="186">
        <v>989.2</v>
      </c>
      <c r="G67" s="186">
        <v>723</v>
      </c>
      <c r="H67" s="187">
        <f t="shared" si="0"/>
        <v>73.089365143550339</v>
      </c>
    </row>
    <row r="68" spans="1:8" outlineLevel="7" x14ac:dyDescent="0.25">
      <c r="A68" s="189" t="s">
        <v>18</v>
      </c>
      <c r="B68" s="190" t="s">
        <v>843</v>
      </c>
      <c r="C68" s="190" t="s">
        <v>93</v>
      </c>
      <c r="D68" s="190" t="s">
        <v>105</v>
      </c>
      <c r="E68" s="190" t="s">
        <v>19</v>
      </c>
      <c r="F68" s="191">
        <v>679.2</v>
      </c>
      <c r="G68" s="191">
        <v>414.1</v>
      </c>
      <c r="H68" s="192">
        <f t="shared" si="0"/>
        <v>60.968786808009419</v>
      </c>
    </row>
    <row r="69" spans="1:8" ht="26.4" outlineLevel="7" x14ac:dyDescent="0.25">
      <c r="A69" s="189" t="s">
        <v>106</v>
      </c>
      <c r="B69" s="190" t="s">
        <v>843</v>
      </c>
      <c r="C69" s="190" t="s">
        <v>93</v>
      </c>
      <c r="D69" s="190" t="s">
        <v>105</v>
      </c>
      <c r="E69" s="190" t="s">
        <v>107</v>
      </c>
      <c r="F69" s="191">
        <v>310</v>
      </c>
      <c r="G69" s="191">
        <v>308.89999999999998</v>
      </c>
      <c r="H69" s="192">
        <f t="shared" si="0"/>
        <v>99.645161290322562</v>
      </c>
    </row>
    <row r="70" spans="1:8" ht="26.4" outlineLevel="5" x14ac:dyDescent="0.25">
      <c r="A70" s="185" t="s">
        <v>108</v>
      </c>
      <c r="B70" s="184" t="s">
        <v>843</v>
      </c>
      <c r="C70" s="184" t="s">
        <v>93</v>
      </c>
      <c r="D70" s="184" t="s">
        <v>109</v>
      </c>
      <c r="E70" s="184"/>
      <c r="F70" s="186">
        <v>81.900000000000006</v>
      </c>
      <c r="G70" s="186">
        <v>43.2</v>
      </c>
      <c r="H70" s="187">
        <f t="shared" si="0"/>
        <v>52.747252747252745</v>
      </c>
    </row>
    <row r="71" spans="1:8" outlineLevel="7" x14ac:dyDescent="0.25">
      <c r="A71" s="189" t="s">
        <v>18</v>
      </c>
      <c r="B71" s="190" t="s">
        <v>843</v>
      </c>
      <c r="C71" s="190" t="s">
        <v>93</v>
      </c>
      <c r="D71" s="190" t="s">
        <v>109</v>
      </c>
      <c r="E71" s="190" t="s">
        <v>19</v>
      </c>
      <c r="F71" s="191">
        <v>81.900000000000006</v>
      </c>
      <c r="G71" s="191">
        <v>43.2</v>
      </c>
      <c r="H71" s="192">
        <f t="shared" si="0"/>
        <v>52.747252747252745</v>
      </c>
    </row>
    <row r="72" spans="1:8" outlineLevel="5" x14ac:dyDescent="0.25">
      <c r="A72" s="185" t="s">
        <v>110</v>
      </c>
      <c r="B72" s="184" t="s">
        <v>843</v>
      </c>
      <c r="C72" s="184" t="s">
        <v>93</v>
      </c>
      <c r="D72" s="184" t="s">
        <v>111</v>
      </c>
      <c r="E72" s="184"/>
      <c r="F72" s="186">
        <v>208.5</v>
      </c>
      <c r="G72" s="186">
        <v>137.69999999999999</v>
      </c>
      <c r="H72" s="187">
        <f t="shared" ref="H72:H135" si="1">G72*100/F72</f>
        <v>66.043165467625897</v>
      </c>
    </row>
    <row r="73" spans="1:8" outlineLevel="7" x14ac:dyDescent="0.25">
      <c r="A73" s="189" t="s">
        <v>18</v>
      </c>
      <c r="B73" s="190" t="s">
        <v>843</v>
      </c>
      <c r="C73" s="190" t="s">
        <v>93</v>
      </c>
      <c r="D73" s="190" t="s">
        <v>111</v>
      </c>
      <c r="E73" s="190" t="s">
        <v>19</v>
      </c>
      <c r="F73" s="191">
        <v>208.5</v>
      </c>
      <c r="G73" s="191">
        <v>137.69999999999999</v>
      </c>
      <c r="H73" s="192">
        <f t="shared" si="1"/>
        <v>66.043165467625897</v>
      </c>
    </row>
    <row r="74" spans="1:8" outlineLevel="4" x14ac:dyDescent="0.25">
      <c r="A74" s="185" t="s">
        <v>112</v>
      </c>
      <c r="B74" s="184" t="s">
        <v>843</v>
      </c>
      <c r="C74" s="184" t="s">
        <v>93</v>
      </c>
      <c r="D74" s="184" t="s">
        <v>113</v>
      </c>
      <c r="E74" s="184"/>
      <c r="F74" s="186">
        <v>50</v>
      </c>
      <c r="G74" s="186">
        <v>0</v>
      </c>
      <c r="H74" s="187">
        <f t="shared" si="1"/>
        <v>0</v>
      </c>
    </row>
    <row r="75" spans="1:8" outlineLevel="5" x14ac:dyDescent="0.25">
      <c r="A75" s="185" t="s">
        <v>114</v>
      </c>
      <c r="B75" s="184" t="s">
        <v>843</v>
      </c>
      <c r="C75" s="184" t="s">
        <v>93</v>
      </c>
      <c r="D75" s="184" t="s">
        <v>115</v>
      </c>
      <c r="E75" s="184"/>
      <c r="F75" s="186">
        <v>50</v>
      </c>
      <c r="G75" s="186">
        <v>0</v>
      </c>
      <c r="H75" s="187">
        <f t="shared" si="1"/>
        <v>0</v>
      </c>
    </row>
    <row r="76" spans="1:8" outlineLevel="7" x14ac:dyDescent="0.25">
      <c r="A76" s="189" t="s">
        <v>18</v>
      </c>
      <c r="B76" s="190" t="s">
        <v>843</v>
      </c>
      <c r="C76" s="190" t="s">
        <v>93</v>
      </c>
      <c r="D76" s="190" t="s">
        <v>115</v>
      </c>
      <c r="E76" s="190" t="s">
        <v>19</v>
      </c>
      <c r="F76" s="191">
        <v>50</v>
      </c>
      <c r="G76" s="191">
        <v>0</v>
      </c>
      <c r="H76" s="192">
        <f t="shared" si="1"/>
        <v>0</v>
      </c>
    </row>
    <row r="77" spans="1:8" ht="26.4" outlineLevel="3" x14ac:dyDescent="0.25">
      <c r="A77" s="185" t="s">
        <v>32</v>
      </c>
      <c r="B77" s="184" t="s">
        <v>843</v>
      </c>
      <c r="C77" s="184" t="s">
        <v>93</v>
      </c>
      <c r="D77" s="184" t="s">
        <v>33</v>
      </c>
      <c r="E77" s="184"/>
      <c r="F77" s="186">
        <v>132226.5</v>
      </c>
      <c r="G77" s="186">
        <v>112648.4</v>
      </c>
      <c r="H77" s="187">
        <f t="shared" si="1"/>
        <v>85.193512646859745</v>
      </c>
    </row>
    <row r="78" spans="1:8" ht="26.4" outlineLevel="4" x14ac:dyDescent="0.25">
      <c r="A78" s="185" t="s">
        <v>34</v>
      </c>
      <c r="B78" s="184" t="s">
        <v>843</v>
      </c>
      <c r="C78" s="184" t="s">
        <v>93</v>
      </c>
      <c r="D78" s="184" t="s">
        <v>35</v>
      </c>
      <c r="E78" s="184"/>
      <c r="F78" s="186">
        <v>1762.8</v>
      </c>
      <c r="G78" s="186">
        <v>1704</v>
      </c>
      <c r="H78" s="187">
        <f t="shared" si="1"/>
        <v>96.664397549353311</v>
      </c>
    </row>
    <row r="79" spans="1:8" ht="39.6" outlineLevel="5" x14ac:dyDescent="0.25">
      <c r="A79" s="185" t="s">
        <v>116</v>
      </c>
      <c r="B79" s="184" t="s">
        <v>843</v>
      </c>
      <c r="C79" s="184" t="s">
        <v>93</v>
      </c>
      <c r="D79" s="184" t="s">
        <v>117</v>
      </c>
      <c r="E79" s="184"/>
      <c r="F79" s="186">
        <v>1762.8</v>
      </c>
      <c r="G79" s="186">
        <v>1704</v>
      </c>
      <c r="H79" s="187">
        <f t="shared" si="1"/>
        <v>96.664397549353311</v>
      </c>
    </row>
    <row r="80" spans="1:8" outlineLevel="7" x14ac:dyDescent="0.25">
      <c r="A80" s="189" t="s">
        <v>18</v>
      </c>
      <c r="B80" s="190" t="s">
        <v>843</v>
      </c>
      <c r="C80" s="190" t="s">
        <v>93</v>
      </c>
      <c r="D80" s="190" t="s">
        <v>117</v>
      </c>
      <c r="E80" s="190" t="s">
        <v>19</v>
      </c>
      <c r="F80" s="191">
        <v>812.8</v>
      </c>
      <c r="G80" s="191">
        <v>764</v>
      </c>
      <c r="H80" s="192">
        <f t="shared" si="1"/>
        <v>93.996062992125985</v>
      </c>
    </row>
    <row r="81" spans="1:8" ht="26.4" outlineLevel="7" x14ac:dyDescent="0.25">
      <c r="A81" s="189" t="s">
        <v>106</v>
      </c>
      <c r="B81" s="190" t="s">
        <v>843</v>
      </c>
      <c r="C81" s="190" t="s">
        <v>93</v>
      </c>
      <c r="D81" s="190" t="s">
        <v>117</v>
      </c>
      <c r="E81" s="190" t="s">
        <v>107</v>
      </c>
      <c r="F81" s="191">
        <v>950</v>
      </c>
      <c r="G81" s="191">
        <v>940</v>
      </c>
      <c r="H81" s="192">
        <f t="shared" si="1"/>
        <v>98.94736842105263</v>
      </c>
    </row>
    <row r="82" spans="1:8" outlineLevel="4" x14ac:dyDescent="0.25">
      <c r="A82" s="185" t="s">
        <v>40</v>
      </c>
      <c r="B82" s="184" t="s">
        <v>843</v>
      </c>
      <c r="C82" s="184" t="s">
        <v>93</v>
      </c>
      <c r="D82" s="184" t="s">
        <v>41</v>
      </c>
      <c r="E82" s="184"/>
      <c r="F82" s="186">
        <v>130463.7</v>
      </c>
      <c r="G82" s="186">
        <v>110944.4</v>
      </c>
      <c r="H82" s="187">
        <f t="shared" si="1"/>
        <v>85.038520293384295</v>
      </c>
    </row>
    <row r="83" spans="1:8" ht="26.4" outlineLevel="5" x14ac:dyDescent="0.25">
      <c r="A83" s="185" t="s">
        <v>118</v>
      </c>
      <c r="B83" s="184" t="s">
        <v>843</v>
      </c>
      <c r="C83" s="184" t="s">
        <v>93</v>
      </c>
      <c r="D83" s="184" t="s">
        <v>119</v>
      </c>
      <c r="E83" s="184"/>
      <c r="F83" s="186">
        <v>13495</v>
      </c>
      <c r="G83" s="186">
        <v>13046.7</v>
      </c>
      <c r="H83" s="187">
        <f t="shared" si="1"/>
        <v>96.678028899592448</v>
      </c>
    </row>
    <row r="84" spans="1:8" ht="39.6" outlineLevel="7" x14ac:dyDescent="0.25">
      <c r="A84" s="189" t="s">
        <v>12</v>
      </c>
      <c r="B84" s="190" t="s">
        <v>843</v>
      </c>
      <c r="C84" s="190" t="s">
        <v>93</v>
      </c>
      <c r="D84" s="190" t="s">
        <v>119</v>
      </c>
      <c r="E84" s="190" t="s">
        <v>13</v>
      </c>
      <c r="F84" s="191">
        <v>11793.2</v>
      </c>
      <c r="G84" s="191">
        <v>11413.5</v>
      </c>
      <c r="H84" s="192">
        <f t="shared" si="1"/>
        <v>96.780347997150898</v>
      </c>
    </row>
    <row r="85" spans="1:8" outlineLevel="7" x14ac:dyDescent="0.25">
      <c r="A85" s="189" t="s">
        <v>18</v>
      </c>
      <c r="B85" s="190" t="s">
        <v>843</v>
      </c>
      <c r="C85" s="190" t="s">
        <v>93</v>
      </c>
      <c r="D85" s="190" t="s">
        <v>119</v>
      </c>
      <c r="E85" s="190" t="s">
        <v>19</v>
      </c>
      <c r="F85" s="191">
        <v>1691.1</v>
      </c>
      <c r="G85" s="191">
        <v>1628</v>
      </c>
      <c r="H85" s="192">
        <f t="shared" si="1"/>
        <v>96.268700845603462</v>
      </c>
    </row>
    <row r="86" spans="1:8" outlineLevel="7" x14ac:dyDescent="0.25">
      <c r="A86" s="189" t="s">
        <v>20</v>
      </c>
      <c r="B86" s="190" t="s">
        <v>843</v>
      </c>
      <c r="C86" s="190" t="s">
        <v>93</v>
      </c>
      <c r="D86" s="190" t="s">
        <v>119</v>
      </c>
      <c r="E86" s="190" t="s">
        <v>21</v>
      </c>
      <c r="F86" s="191">
        <v>10.7</v>
      </c>
      <c r="G86" s="191">
        <v>5.2</v>
      </c>
      <c r="H86" s="192">
        <f t="shared" si="1"/>
        <v>48.598130841121495</v>
      </c>
    </row>
    <row r="87" spans="1:8" outlineLevel="5" x14ac:dyDescent="0.25">
      <c r="A87" s="185" t="s">
        <v>120</v>
      </c>
      <c r="B87" s="184" t="s">
        <v>843</v>
      </c>
      <c r="C87" s="184" t="s">
        <v>93</v>
      </c>
      <c r="D87" s="184" t="s">
        <v>121</v>
      </c>
      <c r="E87" s="184"/>
      <c r="F87" s="186">
        <v>116424.4</v>
      </c>
      <c r="G87" s="186">
        <v>97353.4</v>
      </c>
      <c r="H87" s="187">
        <f t="shared" si="1"/>
        <v>83.619413112715208</v>
      </c>
    </row>
    <row r="88" spans="1:8" ht="39.6" outlineLevel="7" x14ac:dyDescent="0.25">
      <c r="A88" s="189" t="s">
        <v>12</v>
      </c>
      <c r="B88" s="190" t="s">
        <v>843</v>
      </c>
      <c r="C88" s="190" t="s">
        <v>93</v>
      </c>
      <c r="D88" s="190" t="s">
        <v>121</v>
      </c>
      <c r="E88" s="190" t="s">
        <v>13</v>
      </c>
      <c r="F88" s="191">
        <v>72729</v>
      </c>
      <c r="G88" s="191">
        <v>63863.3</v>
      </c>
      <c r="H88" s="192">
        <f t="shared" si="1"/>
        <v>87.809952013639673</v>
      </c>
    </row>
    <row r="89" spans="1:8" outlineLevel="7" x14ac:dyDescent="0.25">
      <c r="A89" s="189" t="s">
        <v>18</v>
      </c>
      <c r="B89" s="190" t="s">
        <v>843</v>
      </c>
      <c r="C89" s="190" t="s">
        <v>93</v>
      </c>
      <c r="D89" s="190" t="s">
        <v>121</v>
      </c>
      <c r="E89" s="190" t="s">
        <v>19</v>
      </c>
      <c r="F89" s="191">
        <v>41997.8</v>
      </c>
      <c r="G89" s="191">
        <v>32073.7</v>
      </c>
      <c r="H89" s="192">
        <f t="shared" si="1"/>
        <v>76.369952711808708</v>
      </c>
    </row>
    <row r="90" spans="1:8" outlineLevel="7" x14ac:dyDescent="0.25">
      <c r="A90" s="189" t="s">
        <v>20</v>
      </c>
      <c r="B90" s="190" t="s">
        <v>843</v>
      </c>
      <c r="C90" s="190" t="s">
        <v>93</v>
      </c>
      <c r="D90" s="190" t="s">
        <v>121</v>
      </c>
      <c r="E90" s="190" t="s">
        <v>21</v>
      </c>
      <c r="F90" s="191">
        <v>1697.6</v>
      </c>
      <c r="G90" s="191">
        <v>1416.4</v>
      </c>
      <c r="H90" s="192">
        <f t="shared" si="1"/>
        <v>83.435438265786999</v>
      </c>
    </row>
    <row r="91" spans="1:8" ht="26.4" outlineLevel="5" x14ac:dyDescent="0.25">
      <c r="A91" s="185" t="s">
        <v>76</v>
      </c>
      <c r="B91" s="184" t="s">
        <v>843</v>
      </c>
      <c r="C91" s="184" t="s">
        <v>93</v>
      </c>
      <c r="D91" s="184" t="s">
        <v>77</v>
      </c>
      <c r="E91" s="184"/>
      <c r="F91" s="186">
        <v>544.29999999999995</v>
      </c>
      <c r="G91" s="186">
        <v>544.29999999999995</v>
      </c>
      <c r="H91" s="187">
        <f t="shared" si="1"/>
        <v>100</v>
      </c>
    </row>
    <row r="92" spans="1:8" outlineLevel="7" x14ac:dyDescent="0.25">
      <c r="A92" s="189" t="s">
        <v>20</v>
      </c>
      <c r="B92" s="190" t="s">
        <v>843</v>
      </c>
      <c r="C92" s="190" t="s">
        <v>93</v>
      </c>
      <c r="D92" s="190" t="s">
        <v>77</v>
      </c>
      <c r="E92" s="190" t="s">
        <v>21</v>
      </c>
      <c r="F92" s="191">
        <v>544.29999999999995</v>
      </c>
      <c r="G92" s="191">
        <v>544.29999999999995</v>
      </c>
      <c r="H92" s="192">
        <f t="shared" si="1"/>
        <v>100</v>
      </c>
    </row>
    <row r="93" spans="1:8" ht="26.4" outlineLevel="3" x14ac:dyDescent="0.25">
      <c r="A93" s="185" t="s">
        <v>52</v>
      </c>
      <c r="B93" s="184" t="s">
        <v>843</v>
      </c>
      <c r="C93" s="184" t="s">
        <v>93</v>
      </c>
      <c r="D93" s="184" t="s">
        <v>53</v>
      </c>
      <c r="E93" s="184"/>
      <c r="F93" s="186">
        <v>299764</v>
      </c>
      <c r="G93" s="186">
        <v>298420.7</v>
      </c>
      <c r="H93" s="187">
        <f t="shared" si="1"/>
        <v>99.551880812906148</v>
      </c>
    </row>
    <row r="94" spans="1:8" outlineLevel="4" x14ac:dyDescent="0.25">
      <c r="A94" s="185" t="s">
        <v>54</v>
      </c>
      <c r="B94" s="184" t="s">
        <v>843</v>
      </c>
      <c r="C94" s="184" t="s">
        <v>93</v>
      </c>
      <c r="D94" s="184" t="s">
        <v>55</v>
      </c>
      <c r="E94" s="184"/>
      <c r="F94" s="186">
        <v>218257</v>
      </c>
      <c r="G94" s="186">
        <v>217703.7</v>
      </c>
      <c r="H94" s="187">
        <f t="shared" si="1"/>
        <v>99.746491521463227</v>
      </c>
    </row>
    <row r="95" spans="1:8" ht="26.4" outlineLevel="5" x14ac:dyDescent="0.25">
      <c r="A95" s="185" t="s">
        <v>122</v>
      </c>
      <c r="B95" s="184" t="s">
        <v>843</v>
      </c>
      <c r="C95" s="184" t="s">
        <v>93</v>
      </c>
      <c r="D95" s="184" t="s">
        <v>123</v>
      </c>
      <c r="E95" s="184"/>
      <c r="F95" s="186">
        <v>285</v>
      </c>
      <c r="G95" s="186">
        <v>284.3</v>
      </c>
      <c r="H95" s="187">
        <f t="shared" si="1"/>
        <v>99.754385964912274</v>
      </c>
    </row>
    <row r="96" spans="1:8" outlineLevel="7" x14ac:dyDescent="0.25">
      <c r="A96" s="189" t="s">
        <v>18</v>
      </c>
      <c r="B96" s="190" t="s">
        <v>843</v>
      </c>
      <c r="C96" s="190" t="s">
        <v>93</v>
      </c>
      <c r="D96" s="190" t="s">
        <v>123</v>
      </c>
      <c r="E96" s="190" t="s">
        <v>19</v>
      </c>
      <c r="F96" s="191">
        <v>285</v>
      </c>
      <c r="G96" s="191">
        <v>284.3</v>
      </c>
      <c r="H96" s="192">
        <f t="shared" si="1"/>
        <v>99.754385964912274</v>
      </c>
    </row>
    <row r="97" spans="1:8" ht="26.4" outlineLevel="5" x14ac:dyDescent="0.25">
      <c r="A97" s="185" t="s">
        <v>124</v>
      </c>
      <c r="B97" s="184" t="s">
        <v>843</v>
      </c>
      <c r="C97" s="184" t="s">
        <v>93</v>
      </c>
      <c r="D97" s="184" t="s">
        <v>125</v>
      </c>
      <c r="E97" s="184"/>
      <c r="F97" s="186">
        <v>4709.6000000000004</v>
      </c>
      <c r="G97" s="186">
        <v>4670.6000000000004</v>
      </c>
      <c r="H97" s="187">
        <f t="shared" si="1"/>
        <v>99.171904195685414</v>
      </c>
    </row>
    <row r="98" spans="1:8" outlineLevel="7" x14ac:dyDescent="0.25">
      <c r="A98" s="189" t="s">
        <v>18</v>
      </c>
      <c r="B98" s="190" t="s">
        <v>843</v>
      </c>
      <c r="C98" s="190" t="s">
        <v>93</v>
      </c>
      <c r="D98" s="190" t="s">
        <v>125</v>
      </c>
      <c r="E98" s="190" t="s">
        <v>19</v>
      </c>
      <c r="F98" s="191">
        <v>774</v>
      </c>
      <c r="G98" s="191">
        <v>735</v>
      </c>
      <c r="H98" s="192">
        <f t="shared" si="1"/>
        <v>94.961240310077514</v>
      </c>
    </row>
    <row r="99" spans="1:8" ht="26.4" outlineLevel="7" x14ac:dyDescent="0.25">
      <c r="A99" s="189" t="s">
        <v>106</v>
      </c>
      <c r="B99" s="190" t="s">
        <v>843</v>
      </c>
      <c r="C99" s="190" t="s">
        <v>93</v>
      </c>
      <c r="D99" s="190" t="s">
        <v>125</v>
      </c>
      <c r="E99" s="190" t="s">
        <v>107</v>
      </c>
      <c r="F99" s="191">
        <v>3935.6</v>
      </c>
      <c r="G99" s="191">
        <v>3935.6</v>
      </c>
      <c r="H99" s="192">
        <f t="shared" si="1"/>
        <v>100</v>
      </c>
    </row>
    <row r="100" spans="1:8" ht="14.4" customHeight="1" outlineLevel="5" x14ac:dyDescent="0.25">
      <c r="A100" s="185" t="s">
        <v>126</v>
      </c>
      <c r="B100" s="184" t="s">
        <v>843</v>
      </c>
      <c r="C100" s="184" t="s">
        <v>93</v>
      </c>
      <c r="D100" s="184" t="s">
        <v>127</v>
      </c>
      <c r="E100" s="184"/>
      <c r="F100" s="186">
        <v>960.6</v>
      </c>
      <c r="G100" s="186">
        <v>484.8</v>
      </c>
      <c r="H100" s="187">
        <f t="shared" si="1"/>
        <v>50.468457214241099</v>
      </c>
    </row>
    <row r="101" spans="1:8" outlineLevel="7" x14ac:dyDescent="0.25">
      <c r="A101" s="189" t="s">
        <v>18</v>
      </c>
      <c r="B101" s="190" t="s">
        <v>843</v>
      </c>
      <c r="C101" s="190" t="s">
        <v>93</v>
      </c>
      <c r="D101" s="190" t="s">
        <v>127</v>
      </c>
      <c r="E101" s="190" t="s">
        <v>19</v>
      </c>
      <c r="F101" s="191">
        <v>960.6</v>
      </c>
      <c r="G101" s="191">
        <v>484.8</v>
      </c>
      <c r="H101" s="192">
        <f t="shared" si="1"/>
        <v>50.468457214241099</v>
      </c>
    </row>
    <row r="102" spans="1:8" ht="26.4" outlineLevel="5" x14ac:dyDescent="0.25">
      <c r="A102" s="185" t="s">
        <v>128</v>
      </c>
      <c r="B102" s="184" t="s">
        <v>843</v>
      </c>
      <c r="C102" s="184" t="s">
        <v>93</v>
      </c>
      <c r="D102" s="184" t="s">
        <v>129</v>
      </c>
      <c r="E102" s="184"/>
      <c r="F102" s="186">
        <v>204</v>
      </c>
      <c r="G102" s="186">
        <v>203.6</v>
      </c>
      <c r="H102" s="187">
        <f t="shared" si="1"/>
        <v>99.803921568627445</v>
      </c>
    </row>
    <row r="103" spans="1:8" outlineLevel="7" x14ac:dyDescent="0.25">
      <c r="A103" s="189" t="s">
        <v>18</v>
      </c>
      <c r="B103" s="190" t="s">
        <v>843</v>
      </c>
      <c r="C103" s="190" t="s">
        <v>93</v>
      </c>
      <c r="D103" s="190" t="s">
        <v>129</v>
      </c>
      <c r="E103" s="190" t="s">
        <v>19</v>
      </c>
      <c r="F103" s="191">
        <v>204</v>
      </c>
      <c r="G103" s="191">
        <v>203.6</v>
      </c>
      <c r="H103" s="192">
        <f t="shared" si="1"/>
        <v>99.803921568627445</v>
      </c>
    </row>
    <row r="104" spans="1:8" ht="26.4" outlineLevel="5" x14ac:dyDescent="0.25">
      <c r="A104" s="185" t="s">
        <v>130</v>
      </c>
      <c r="B104" s="184" t="s">
        <v>843</v>
      </c>
      <c r="C104" s="184" t="s">
        <v>93</v>
      </c>
      <c r="D104" s="184" t="s">
        <v>131</v>
      </c>
      <c r="E104" s="184"/>
      <c r="F104" s="186">
        <v>200</v>
      </c>
      <c r="G104" s="186">
        <v>199.6</v>
      </c>
      <c r="H104" s="187">
        <f t="shared" si="1"/>
        <v>99.8</v>
      </c>
    </row>
    <row r="105" spans="1:8" outlineLevel="7" x14ac:dyDescent="0.25">
      <c r="A105" s="189" t="s">
        <v>18</v>
      </c>
      <c r="B105" s="190" t="s">
        <v>843</v>
      </c>
      <c r="C105" s="190" t="s">
        <v>93</v>
      </c>
      <c r="D105" s="190" t="s">
        <v>131</v>
      </c>
      <c r="E105" s="190" t="s">
        <v>19</v>
      </c>
      <c r="F105" s="191">
        <v>200</v>
      </c>
      <c r="G105" s="191">
        <v>199.6</v>
      </c>
      <c r="H105" s="192">
        <f t="shared" si="1"/>
        <v>99.8</v>
      </c>
    </row>
    <row r="106" spans="1:8" ht="52.8" outlineLevel="5" x14ac:dyDescent="0.25">
      <c r="A106" s="185" t="s">
        <v>132</v>
      </c>
      <c r="B106" s="184" t="s">
        <v>843</v>
      </c>
      <c r="C106" s="184" t="s">
        <v>93</v>
      </c>
      <c r="D106" s="184" t="s">
        <v>133</v>
      </c>
      <c r="E106" s="184"/>
      <c r="F106" s="186">
        <v>24488</v>
      </c>
      <c r="G106" s="186">
        <v>24463.3</v>
      </c>
      <c r="H106" s="187">
        <f t="shared" si="1"/>
        <v>99.899134269846456</v>
      </c>
    </row>
    <row r="107" spans="1:8" outlineLevel="7" x14ac:dyDescent="0.25">
      <c r="A107" s="189" t="s">
        <v>18</v>
      </c>
      <c r="B107" s="190" t="s">
        <v>843</v>
      </c>
      <c r="C107" s="190" t="s">
        <v>93</v>
      </c>
      <c r="D107" s="190" t="s">
        <v>133</v>
      </c>
      <c r="E107" s="190" t="s">
        <v>19</v>
      </c>
      <c r="F107" s="191">
        <v>24488</v>
      </c>
      <c r="G107" s="191">
        <v>24463.3</v>
      </c>
      <c r="H107" s="192">
        <f t="shared" si="1"/>
        <v>99.899134269846456</v>
      </c>
    </row>
    <row r="108" spans="1:8" ht="26.4" outlineLevel="5" x14ac:dyDescent="0.25">
      <c r="A108" s="185" t="s">
        <v>134</v>
      </c>
      <c r="B108" s="184" t="s">
        <v>843</v>
      </c>
      <c r="C108" s="184" t="s">
        <v>93</v>
      </c>
      <c r="D108" s="184" t="s">
        <v>135</v>
      </c>
      <c r="E108" s="184"/>
      <c r="F108" s="186">
        <v>171800</v>
      </c>
      <c r="G108" s="186">
        <v>171800</v>
      </c>
      <c r="H108" s="187">
        <f t="shared" si="1"/>
        <v>100</v>
      </c>
    </row>
    <row r="109" spans="1:8" outlineLevel="7" x14ac:dyDescent="0.25">
      <c r="A109" s="189" t="s">
        <v>20</v>
      </c>
      <c r="B109" s="190" t="s">
        <v>843</v>
      </c>
      <c r="C109" s="190" t="s">
        <v>93</v>
      </c>
      <c r="D109" s="190" t="s">
        <v>135</v>
      </c>
      <c r="E109" s="190" t="s">
        <v>21</v>
      </c>
      <c r="F109" s="191">
        <v>171800</v>
      </c>
      <c r="G109" s="191">
        <v>171800</v>
      </c>
      <c r="H109" s="192">
        <f t="shared" si="1"/>
        <v>100</v>
      </c>
    </row>
    <row r="110" spans="1:8" outlineLevel="5" x14ac:dyDescent="0.25">
      <c r="A110" s="185" t="s">
        <v>136</v>
      </c>
      <c r="B110" s="184" t="s">
        <v>843</v>
      </c>
      <c r="C110" s="184" t="s">
        <v>93</v>
      </c>
      <c r="D110" s="184" t="s">
        <v>137</v>
      </c>
      <c r="E110" s="184"/>
      <c r="F110" s="186">
        <v>250</v>
      </c>
      <c r="G110" s="186">
        <v>248.9</v>
      </c>
      <c r="H110" s="187">
        <f t="shared" si="1"/>
        <v>99.56</v>
      </c>
    </row>
    <row r="111" spans="1:8" outlineLevel="7" x14ac:dyDescent="0.25">
      <c r="A111" s="189" t="s">
        <v>18</v>
      </c>
      <c r="B111" s="190" t="s">
        <v>843</v>
      </c>
      <c r="C111" s="190" t="s">
        <v>93</v>
      </c>
      <c r="D111" s="190" t="s">
        <v>137</v>
      </c>
      <c r="E111" s="190" t="s">
        <v>19</v>
      </c>
      <c r="F111" s="191">
        <v>250</v>
      </c>
      <c r="G111" s="191">
        <v>248.9</v>
      </c>
      <c r="H111" s="192">
        <f t="shared" si="1"/>
        <v>99.56</v>
      </c>
    </row>
    <row r="112" spans="1:8" outlineLevel="5" x14ac:dyDescent="0.25">
      <c r="A112" s="185" t="s">
        <v>138</v>
      </c>
      <c r="B112" s="184" t="s">
        <v>843</v>
      </c>
      <c r="C112" s="184" t="s">
        <v>93</v>
      </c>
      <c r="D112" s="184" t="s">
        <v>139</v>
      </c>
      <c r="E112" s="184"/>
      <c r="F112" s="186">
        <v>940</v>
      </c>
      <c r="G112" s="186">
        <v>928.8</v>
      </c>
      <c r="H112" s="187">
        <f t="shared" si="1"/>
        <v>98.808510638297875</v>
      </c>
    </row>
    <row r="113" spans="1:8" outlineLevel="7" x14ac:dyDescent="0.25">
      <c r="A113" s="189" t="s">
        <v>18</v>
      </c>
      <c r="B113" s="190" t="s">
        <v>843</v>
      </c>
      <c r="C113" s="190" t="s">
        <v>93</v>
      </c>
      <c r="D113" s="190" t="s">
        <v>139</v>
      </c>
      <c r="E113" s="190" t="s">
        <v>19</v>
      </c>
      <c r="F113" s="191">
        <v>940</v>
      </c>
      <c r="G113" s="191">
        <v>928.8</v>
      </c>
      <c r="H113" s="192">
        <f t="shared" si="1"/>
        <v>98.808510638297875</v>
      </c>
    </row>
    <row r="114" spans="1:8" outlineLevel="5" x14ac:dyDescent="0.25">
      <c r="A114" s="185" t="s">
        <v>140</v>
      </c>
      <c r="B114" s="184" t="s">
        <v>843</v>
      </c>
      <c r="C114" s="184" t="s">
        <v>93</v>
      </c>
      <c r="D114" s="184" t="s">
        <v>141</v>
      </c>
      <c r="E114" s="184"/>
      <c r="F114" s="186">
        <v>14419.8</v>
      </c>
      <c r="G114" s="186">
        <v>14419.8</v>
      </c>
      <c r="H114" s="187">
        <f t="shared" si="1"/>
        <v>100</v>
      </c>
    </row>
    <row r="115" spans="1:8" outlineLevel="7" x14ac:dyDescent="0.25">
      <c r="A115" s="189" t="s">
        <v>142</v>
      </c>
      <c r="B115" s="190" t="s">
        <v>843</v>
      </c>
      <c r="C115" s="190" t="s">
        <v>93</v>
      </c>
      <c r="D115" s="190" t="s">
        <v>141</v>
      </c>
      <c r="E115" s="190" t="s">
        <v>143</v>
      </c>
      <c r="F115" s="191">
        <v>14419.8</v>
      </c>
      <c r="G115" s="191">
        <v>14419.8</v>
      </c>
      <c r="H115" s="192">
        <f t="shared" si="1"/>
        <v>100</v>
      </c>
    </row>
    <row r="116" spans="1:8" outlineLevel="4" x14ac:dyDescent="0.25">
      <c r="A116" s="185" t="s">
        <v>88</v>
      </c>
      <c r="B116" s="184" t="s">
        <v>843</v>
      </c>
      <c r="C116" s="184" t="s">
        <v>93</v>
      </c>
      <c r="D116" s="184" t="s">
        <v>89</v>
      </c>
      <c r="E116" s="184"/>
      <c r="F116" s="186">
        <v>81507</v>
      </c>
      <c r="G116" s="186">
        <v>80717</v>
      </c>
      <c r="H116" s="187">
        <f t="shared" si="1"/>
        <v>99.030758094396802</v>
      </c>
    </row>
    <row r="117" spans="1:8" ht="26.4" outlineLevel="5" x14ac:dyDescent="0.25">
      <c r="A117" s="185" t="s">
        <v>144</v>
      </c>
      <c r="B117" s="184" t="s">
        <v>843</v>
      </c>
      <c r="C117" s="184" t="s">
        <v>93</v>
      </c>
      <c r="D117" s="184" t="s">
        <v>145</v>
      </c>
      <c r="E117" s="184"/>
      <c r="F117" s="186">
        <v>81507</v>
      </c>
      <c r="G117" s="186">
        <v>80717</v>
      </c>
      <c r="H117" s="187">
        <f t="shared" si="1"/>
        <v>99.030758094396802</v>
      </c>
    </row>
    <row r="118" spans="1:8" ht="39.6" outlineLevel="7" x14ac:dyDescent="0.25">
      <c r="A118" s="189" t="s">
        <v>12</v>
      </c>
      <c r="B118" s="190" t="s">
        <v>843</v>
      </c>
      <c r="C118" s="190" t="s">
        <v>93</v>
      </c>
      <c r="D118" s="190" t="s">
        <v>145</v>
      </c>
      <c r="E118" s="190" t="s">
        <v>13</v>
      </c>
      <c r="F118" s="191">
        <v>74810.3</v>
      </c>
      <c r="G118" s="191">
        <v>74026.5</v>
      </c>
      <c r="H118" s="192">
        <f t="shared" si="1"/>
        <v>98.952283308581841</v>
      </c>
    </row>
    <row r="119" spans="1:8" outlineLevel="7" x14ac:dyDescent="0.25">
      <c r="A119" s="189" t="s">
        <v>18</v>
      </c>
      <c r="B119" s="190" t="s">
        <v>843</v>
      </c>
      <c r="C119" s="190" t="s">
        <v>93</v>
      </c>
      <c r="D119" s="190" t="s">
        <v>145</v>
      </c>
      <c r="E119" s="190" t="s">
        <v>19</v>
      </c>
      <c r="F119" s="191">
        <v>6640.4</v>
      </c>
      <c r="G119" s="191">
        <v>6637.5</v>
      </c>
      <c r="H119" s="192">
        <f t="shared" si="1"/>
        <v>99.956327932052289</v>
      </c>
    </row>
    <row r="120" spans="1:8" outlineLevel="7" x14ac:dyDescent="0.25">
      <c r="A120" s="189" t="s">
        <v>20</v>
      </c>
      <c r="B120" s="190" t="s">
        <v>843</v>
      </c>
      <c r="C120" s="190" t="s">
        <v>93</v>
      </c>
      <c r="D120" s="190" t="s">
        <v>145</v>
      </c>
      <c r="E120" s="190" t="s">
        <v>21</v>
      </c>
      <c r="F120" s="191">
        <v>56.3</v>
      </c>
      <c r="G120" s="191">
        <v>52.9</v>
      </c>
      <c r="H120" s="192">
        <f t="shared" si="1"/>
        <v>93.960923623445836</v>
      </c>
    </row>
    <row r="121" spans="1:8" outlineLevel="3" x14ac:dyDescent="0.25">
      <c r="A121" s="185" t="s">
        <v>148</v>
      </c>
      <c r="B121" s="184" t="s">
        <v>843</v>
      </c>
      <c r="C121" s="184" t="s">
        <v>93</v>
      </c>
      <c r="D121" s="184" t="s">
        <v>149</v>
      </c>
      <c r="E121" s="184"/>
      <c r="F121" s="186">
        <v>84633.3</v>
      </c>
      <c r="G121" s="186">
        <v>78155.7</v>
      </c>
      <c r="H121" s="187">
        <f t="shared" si="1"/>
        <v>92.346275047764877</v>
      </c>
    </row>
    <row r="122" spans="1:8" ht="52.8" outlineLevel="4" x14ac:dyDescent="0.25">
      <c r="A122" s="185" t="s">
        <v>150</v>
      </c>
      <c r="B122" s="184" t="s">
        <v>843</v>
      </c>
      <c r="C122" s="184" t="s">
        <v>93</v>
      </c>
      <c r="D122" s="184" t="s">
        <v>151</v>
      </c>
      <c r="E122" s="184"/>
      <c r="F122" s="186">
        <v>84633.3</v>
      </c>
      <c r="G122" s="186">
        <v>78155.7</v>
      </c>
      <c r="H122" s="187">
        <f t="shared" si="1"/>
        <v>92.346275047764877</v>
      </c>
    </row>
    <row r="123" spans="1:8" outlineLevel="5" x14ac:dyDescent="0.25">
      <c r="A123" s="185" t="s">
        <v>152</v>
      </c>
      <c r="B123" s="184" t="s">
        <v>843</v>
      </c>
      <c r="C123" s="184" t="s">
        <v>93</v>
      </c>
      <c r="D123" s="184" t="s">
        <v>153</v>
      </c>
      <c r="E123" s="184"/>
      <c r="F123" s="186">
        <v>79166.8</v>
      </c>
      <c r="G123" s="186">
        <v>73587.100000000006</v>
      </c>
      <c r="H123" s="187">
        <f t="shared" si="1"/>
        <v>92.951969765103556</v>
      </c>
    </row>
    <row r="124" spans="1:8" ht="39.6" outlineLevel="7" x14ac:dyDescent="0.25">
      <c r="A124" s="189" t="s">
        <v>12</v>
      </c>
      <c r="B124" s="190" t="s">
        <v>843</v>
      </c>
      <c r="C124" s="190" t="s">
        <v>93</v>
      </c>
      <c r="D124" s="190" t="s">
        <v>153</v>
      </c>
      <c r="E124" s="190" t="s">
        <v>13</v>
      </c>
      <c r="F124" s="191">
        <v>68883.3</v>
      </c>
      <c r="G124" s="191">
        <v>64261.4</v>
      </c>
      <c r="H124" s="192">
        <f t="shared" si="1"/>
        <v>93.290245966729231</v>
      </c>
    </row>
    <row r="125" spans="1:8" outlineLevel="7" x14ac:dyDescent="0.25">
      <c r="A125" s="189" t="s">
        <v>18</v>
      </c>
      <c r="B125" s="190" t="s">
        <v>843</v>
      </c>
      <c r="C125" s="190" t="s">
        <v>93</v>
      </c>
      <c r="D125" s="190" t="s">
        <v>153</v>
      </c>
      <c r="E125" s="190" t="s">
        <v>19</v>
      </c>
      <c r="F125" s="191">
        <v>10191.1</v>
      </c>
      <c r="G125" s="191">
        <v>9276.7999999999993</v>
      </c>
      <c r="H125" s="192">
        <f t="shared" si="1"/>
        <v>91.028446389496708</v>
      </c>
    </row>
    <row r="126" spans="1:8" outlineLevel="7" x14ac:dyDescent="0.25">
      <c r="A126" s="189" t="s">
        <v>20</v>
      </c>
      <c r="B126" s="190" t="s">
        <v>843</v>
      </c>
      <c r="C126" s="190" t="s">
        <v>93</v>
      </c>
      <c r="D126" s="190" t="s">
        <v>153</v>
      </c>
      <c r="E126" s="190" t="s">
        <v>21</v>
      </c>
      <c r="F126" s="191">
        <v>92.4</v>
      </c>
      <c r="G126" s="191">
        <v>49</v>
      </c>
      <c r="H126" s="192">
        <f t="shared" si="1"/>
        <v>53.030303030303024</v>
      </c>
    </row>
    <row r="127" spans="1:8" ht="79.2" outlineLevel="5" x14ac:dyDescent="0.25">
      <c r="A127" s="193" t="s">
        <v>154</v>
      </c>
      <c r="B127" s="184" t="s">
        <v>843</v>
      </c>
      <c r="C127" s="184" t="s">
        <v>93</v>
      </c>
      <c r="D127" s="184" t="s">
        <v>155</v>
      </c>
      <c r="E127" s="184"/>
      <c r="F127" s="186">
        <v>1229</v>
      </c>
      <c r="G127" s="186">
        <v>487.9</v>
      </c>
      <c r="H127" s="187">
        <f t="shared" si="1"/>
        <v>39.698942229454843</v>
      </c>
    </row>
    <row r="128" spans="1:8" outlineLevel="7" x14ac:dyDescent="0.25">
      <c r="A128" s="189" t="s">
        <v>18</v>
      </c>
      <c r="B128" s="190" t="s">
        <v>843</v>
      </c>
      <c r="C128" s="190" t="s">
        <v>93</v>
      </c>
      <c r="D128" s="190" t="s">
        <v>155</v>
      </c>
      <c r="E128" s="190" t="s">
        <v>19</v>
      </c>
      <c r="F128" s="191">
        <v>1229</v>
      </c>
      <c r="G128" s="191">
        <v>487.9</v>
      </c>
      <c r="H128" s="192">
        <f t="shared" si="1"/>
        <v>39.698942229454843</v>
      </c>
    </row>
    <row r="129" spans="1:8" ht="79.2" outlineLevel="5" x14ac:dyDescent="0.25">
      <c r="A129" s="193" t="s">
        <v>156</v>
      </c>
      <c r="B129" s="184" t="s">
        <v>843</v>
      </c>
      <c r="C129" s="184" t="s">
        <v>93</v>
      </c>
      <c r="D129" s="184" t="s">
        <v>157</v>
      </c>
      <c r="E129" s="184"/>
      <c r="F129" s="186">
        <v>3956</v>
      </c>
      <c r="G129" s="186">
        <v>3799.2</v>
      </c>
      <c r="H129" s="187">
        <f t="shared" si="1"/>
        <v>96.036400404448941</v>
      </c>
    </row>
    <row r="130" spans="1:8" ht="39.6" outlineLevel="7" x14ac:dyDescent="0.25">
      <c r="A130" s="189" t="s">
        <v>12</v>
      </c>
      <c r="B130" s="190" t="s">
        <v>843</v>
      </c>
      <c r="C130" s="190" t="s">
        <v>93</v>
      </c>
      <c r="D130" s="190" t="s">
        <v>157</v>
      </c>
      <c r="E130" s="190" t="s">
        <v>13</v>
      </c>
      <c r="F130" s="191">
        <v>3956</v>
      </c>
      <c r="G130" s="191">
        <v>3799.2</v>
      </c>
      <c r="H130" s="192">
        <f t="shared" si="1"/>
        <v>96.036400404448941</v>
      </c>
    </row>
    <row r="131" spans="1:8" ht="39.6" outlineLevel="5" x14ac:dyDescent="0.25">
      <c r="A131" s="185" t="s">
        <v>158</v>
      </c>
      <c r="B131" s="184" t="s">
        <v>843</v>
      </c>
      <c r="C131" s="184" t="s">
        <v>93</v>
      </c>
      <c r="D131" s="184" t="s">
        <v>159</v>
      </c>
      <c r="E131" s="184"/>
      <c r="F131" s="186">
        <v>241.5</v>
      </c>
      <c r="G131" s="186">
        <v>241.5</v>
      </c>
      <c r="H131" s="187">
        <f t="shared" si="1"/>
        <v>100</v>
      </c>
    </row>
    <row r="132" spans="1:8" outlineLevel="7" x14ac:dyDescent="0.25">
      <c r="A132" s="189" t="s">
        <v>18</v>
      </c>
      <c r="B132" s="190" t="s">
        <v>843</v>
      </c>
      <c r="C132" s="190" t="s">
        <v>93</v>
      </c>
      <c r="D132" s="190" t="s">
        <v>159</v>
      </c>
      <c r="E132" s="190" t="s">
        <v>19</v>
      </c>
      <c r="F132" s="191">
        <v>241.5</v>
      </c>
      <c r="G132" s="191">
        <v>241.5</v>
      </c>
      <c r="H132" s="192">
        <f t="shared" si="1"/>
        <v>100</v>
      </c>
    </row>
    <row r="133" spans="1:8" ht="79.2" outlineLevel="5" x14ac:dyDescent="0.25">
      <c r="A133" s="193" t="s">
        <v>160</v>
      </c>
      <c r="B133" s="184" t="s">
        <v>843</v>
      </c>
      <c r="C133" s="184" t="s">
        <v>93</v>
      </c>
      <c r="D133" s="184" t="s">
        <v>161</v>
      </c>
      <c r="E133" s="184"/>
      <c r="F133" s="186">
        <v>40</v>
      </c>
      <c r="G133" s="186">
        <v>40</v>
      </c>
      <c r="H133" s="187">
        <f t="shared" si="1"/>
        <v>100</v>
      </c>
    </row>
    <row r="134" spans="1:8" ht="39.6" outlineLevel="7" x14ac:dyDescent="0.25">
      <c r="A134" s="189" t="s">
        <v>12</v>
      </c>
      <c r="B134" s="190" t="s">
        <v>843</v>
      </c>
      <c r="C134" s="190" t="s">
        <v>93</v>
      </c>
      <c r="D134" s="190" t="s">
        <v>161</v>
      </c>
      <c r="E134" s="190" t="s">
        <v>13</v>
      </c>
      <c r="F134" s="191">
        <v>40</v>
      </c>
      <c r="G134" s="191">
        <v>40</v>
      </c>
      <c r="H134" s="192">
        <f t="shared" si="1"/>
        <v>100</v>
      </c>
    </row>
    <row r="135" spans="1:8" ht="26.4" outlineLevel="3" x14ac:dyDescent="0.25">
      <c r="A135" s="185" t="s">
        <v>70</v>
      </c>
      <c r="B135" s="184" t="s">
        <v>843</v>
      </c>
      <c r="C135" s="184" t="s">
        <v>93</v>
      </c>
      <c r="D135" s="184" t="s">
        <v>71</v>
      </c>
      <c r="E135" s="184"/>
      <c r="F135" s="186">
        <v>8012</v>
      </c>
      <c r="G135" s="186">
        <v>7982.3</v>
      </c>
      <c r="H135" s="187">
        <f t="shared" si="1"/>
        <v>99.629306040938587</v>
      </c>
    </row>
    <row r="136" spans="1:8" outlineLevel="4" x14ac:dyDescent="0.25">
      <c r="A136" s="185" t="s">
        <v>162</v>
      </c>
      <c r="B136" s="184" t="s">
        <v>843</v>
      </c>
      <c r="C136" s="184" t="s">
        <v>93</v>
      </c>
      <c r="D136" s="184" t="s">
        <v>163</v>
      </c>
      <c r="E136" s="184"/>
      <c r="F136" s="186">
        <v>8012</v>
      </c>
      <c r="G136" s="186">
        <v>7982.3</v>
      </c>
      <c r="H136" s="187">
        <f t="shared" ref="H136:H199" si="2">G136*100/F136</f>
        <v>99.629306040938587</v>
      </c>
    </row>
    <row r="137" spans="1:8" ht="26.4" outlineLevel="7" x14ac:dyDescent="0.25">
      <c r="A137" s="189" t="s">
        <v>106</v>
      </c>
      <c r="B137" s="190" t="s">
        <v>843</v>
      </c>
      <c r="C137" s="190" t="s">
        <v>93</v>
      </c>
      <c r="D137" s="190" t="s">
        <v>163</v>
      </c>
      <c r="E137" s="190" t="s">
        <v>107</v>
      </c>
      <c r="F137" s="191">
        <v>8012</v>
      </c>
      <c r="G137" s="191">
        <v>7982.3</v>
      </c>
      <c r="H137" s="192">
        <f t="shared" si="2"/>
        <v>99.629306040938587</v>
      </c>
    </row>
    <row r="138" spans="1:8" outlineLevel="3" x14ac:dyDescent="0.25">
      <c r="A138" s="185" t="s">
        <v>8</v>
      </c>
      <c r="B138" s="184" t="s">
        <v>843</v>
      </c>
      <c r="C138" s="184" t="s">
        <v>93</v>
      </c>
      <c r="D138" s="184" t="s">
        <v>9</v>
      </c>
      <c r="E138" s="184"/>
      <c r="F138" s="186">
        <v>3303</v>
      </c>
      <c r="G138" s="186">
        <v>2365.4</v>
      </c>
      <c r="H138" s="187">
        <f t="shared" si="2"/>
        <v>71.61368452921586</v>
      </c>
    </row>
    <row r="139" spans="1:8" outlineLevel="4" x14ac:dyDescent="0.25">
      <c r="A139" s="185" t="s">
        <v>165</v>
      </c>
      <c r="B139" s="184" t="s">
        <v>843</v>
      </c>
      <c r="C139" s="184" t="s">
        <v>93</v>
      </c>
      <c r="D139" s="184" t="s">
        <v>166</v>
      </c>
      <c r="E139" s="184"/>
      <c r="F139" s="186">
        <v>2327</v>
      </c>
      <c r="G139" s="186">
        <v>1933.6</v>
      </c>
      <c r="H139" s="187">
        <f t="shared" si="2"/>
        <v>83.094112591319302</v>
      </c>
    </row>
    <row r="140" spans="1:8" outlineLevel="7" x14ac:dyDescent="0.25">
      <c r="A140" s="189" t="s">
        <v>20</v>
      </c>
      <c r="B140" s="190" t="s">
        <v>843</v>
      </c>
      <c r="C140" s="190" t="s">
        <v>93</v>
      </c>
      <c r="D140" s="190" t="s">
        <v>166</v>
      </c>
      <c r="E140" s="190" t="s">
        <v>21</v>
      </c>
      <c r="F140" s="191">
        <v>2327</v>
      </c>
      <c r="G140" s="191">
        <v>1933.6</v>
      </c>
      <c r="H140" s="192">
        <f t="shared" si="2"/>
        <v>83.094112591319302</v>
      </c>
    </row>
    <row r="141" spans="1:8" ht="26.4" outlineLevel="4" x14ac:dyDescent="0.25">
      <c r="A141" s="185" t="s">
        <v>167</v>
      </c>
      <c r="B141" s="184" t="s">
        <v>843</v>
      </c>
      <c r="C141" s="184" t="s">
        <v>93</v>
      </c>
      <c r="D141" s="184" t="s">
        <v>168</v>
      </c>
      <c r="E141" s="184"/>
      <c r="F141" s="186">
        <v>976</v>
      </c>
      <c r="G141" s="186">
        <v>431.8</v>
      </c>
      <c r="H141" s="187">
        <f t="shared" si="2"/>
        <v>44.241803278688522</v>
      </c>
    </row>
    <row r="142" spans="1:8" outlineLevel="7" x14ac:dyDescent="0.25">
      <c r="A142" s="189" t="s">
        <v>18</v>
      </c>
      <c r="B142" s="190" t="s">
        <v>843</v>
      </c>
      <c r="C142" s="190" t="s">
        <v>93</v>
      </c>
      <c r="D142" s="190" t="s">
        <v>168</v>
      </c>
      <c r="E142" s="190" t="s">
        <v>19</v>
      </c>
      <c r="F142" s="191">
        <v>976</v>
      </c>
      <c r="G142" s="191">
        <v>431.8</v>
      </c>
      <c r="H142" s="192">
        <f t="shared" si="2"/>
        <v>44.241803278688522</v>
      </c>
    </row>
    <row r="143" spans="1:8" outlineLevel="1" x14ac:dyDescent="0.25">
      <c r="A143" s="188" t="s">
        <v>829</v>
      </c>
      <c r="B143" s="184" t="s">
        <v>843</v>
      </c>
      <c r="C143" s="184" t="s">
        <v>169</v>
      </c>
      <c r="D143" s="184"/>
      <c r="E143" s="184"/>
      <c r="F143" s="186">
        <v>512.4</v>
      </c>
      <c r="G143" s="186">
        <v>207.6</v>
      </c>
      <c r="H143" s="187">
        <f t="shared" si="2"/>
        <v>40.515222482435597</v>
      </c>
    </row>
    <row r="144" spans="1:8" outlineLevel="2" x14ac:dyDescent="0.25">
      <c r="A144" s="185" t="s">
        <v>170</v>
      </c>
      <c r="B144" s="184" t="s">
        <v>843</v>
      </c>
      <c r="C144" s="184" t="s">
        <v>171</v>
      </c>
      <c r="D144" s="184"/>
      <c r="E144" s="184"/>
      <c r="F144" s="186">
        <v>512.4</v>
      </c>
      <c r="G144" s="186">
        <v>207.6</v>
      </c>
      <c r="H144" s="187">
        <f t="shared" si="2"/>
        <v>40.515222482435597</v>
      </c>
    </row>
    <row r="145" spans="1:8" outlineLevel="3" x14ac:dyDescent="0.25">
      <c r="A145" s="185" t="s">
        <v>172</v>
      </c>
      <c r="B145" s="184" t="s">
        <v>843</v>
      </c>
      <c r="C145" s="184" t="s">
        <v>171</v>
      </c>
      <c r="D145" s="184" t="s">
        <v>173</v>
      </c>
      <c r="E145" s="184"/>
      <c r="F145" s="186">
        <v>512.4</v>
      </c>
      <c r="G145" s="186">
        <v>207.6</v>
      </c>
      <c r="H145" s="187">
        <f t="shared" si="2"/>
        <v>40.515222482435597</v>
      </c>
    </row>
    <row r="146" spans="1:8" outlineLevel="4" x14ac:dyDescent="0.25">
      <c r="A146" s="185" t="s">
        <v>174</v>
      </c>
      <c r="B146" s="184" t="s">
        <v>843</v>
      </c>
      <c r="C146" s="184" t="s">
        <v>171</v>
      </c>
      <c r="D146" s="184" t="s">
        <v>175</v>
      </c>
      <c r="E146" s="184"/>
      <c r="F146" s="186">
        <v>512.4</v>
      </c>
      <c r="G146" s="186">
        <v>207.6</v>
      </c>
      <c r="H146" s="187">
        <f t="shared" si="2"/>
        <v>40.515222482435597</v>
      </c>
    </row>
    <row r="147" spans="1:8" ht="26.4" outlineLevel="5" x14ac:dyDescent="0.25">
      <c r="A147" s="185" t="s">
        <v>176</v>
      </c>
      <c r="B147" s="184" t="s">
        <v>843</v>
      </c>
      <c r="C147" s="184" t="s">
        <v>171</v>
      </c>
      <c r="D147" s="184" t="s">
        <v>177</v>
      </c>
      <c r="E147" s="184"/>
      <c r="F147" s="186">
        <v>96.4</v>
      </c>
      <c r="G147" s="186">
        <v>49.9</v>
      </c>
      <c r="H147" s="187">
        <f t="shared" si="2"/>
        <v>51.763485477178421</v>
      </c>
    </row>
    <row r="148" spans="1:8" outlineLevel="7" x14ac:dyDescent="0.25">
      <c r="A148" s="189" t="s">
        <v>18</v>
      </c>
      <c r="B148" s="190" t="s">
        <v>843</v>
      </c>
      <c r="C148" s="190" t="s">
        <v>171</v>
      </c>
      <c r="D148" s="190" t="s">
        <v>177</v>
      </c>
      <c r="E148" s="190" t="s">
        <v>19</v>
      </c>
      <c r="F148" s="191">
        <v>96.4</v>
      </c>
      <c r="G148" s="191">
        <v>49.9</v>
      </c>
      <c r="H148" s="192">
        <f t="shared" si="2"/>
        <v>51.763485477178421</v>
      </c>
    </row>
    <row r="149" spans="1:8" ht="26.4" outlineLevel="5" x14ac:dyDescent="0.25">
      <c r="A149" s="185" t="s">
        <v>178</v>
      </c>
      <c r="B149" s="184" t="s">
        <v>843</v>
      </c>
      <c r="C149" s="184" t="s">
        <v>171</v>
      </c>
      <c r="D149" s="184" t="s">
        <v>179</v>
      </c>
      <c r="E149" s="184"/>
      <c r="F149" s="186">
        <v>44</v>
      </c>
      <c r="G149" s="186">
        <v>17.8</v>
      </c>
      <c r="H149" s="187">
        <f t="shared" si="2"/>
        <v>40.454545454545453</v>
      </c>
    </row>
    <row r="150" spans="1:8" outlineLevel="7" x14ac:dyDescent="0.25">
      <c r="A150" s="189" t="s">
        <v>18</v>
      </c>
      <c r="B150" s="190" t="s">
        <v>843</v>
      </c>
      <c r="C150" s="190" t="s">
        <v>171</v>
      </c>
      <c r="D150" s="190" t="s">
        <v>179</v>
      </c>
      <c r="E150" s="190" t="s">
        <v>19</v>
      </c>
      <c r="F150" s="191">
        <v>44</v>
      </c>
      <c r="G150" s="191">
        <v>17.8</v>
      </c>
      <c r="H150" s="192">
        <f t="shared" si="2"/>
        <v>40.454545454545453</v>
      </c>
    </row>
    <row r="151" spans="1:8" ht="26.4" outlineLevel="5" x14ac:dyDescent="0.25">
      <c r="A151" s="185" t="s">
        <v>180</v>
      </c>
      <c r="B151" s="184" t="s">
        <v>843</v>
      </c>
      <c r="C151" s="184" t="s">
        <v>171</v>
      </c>
      <c r="D151" s="184" t="s">
        <v>181</v>
      </c>
      <c r="E151" s="184"/>
      <c r="F151" s="186">
        <v>372</v>
      </c>
      <c r="G151" s="186">
        <v>140</v>
      </c>
      <c r="H151" s="187">
        <f t="shared" si="2"/>
        <v>37.634408602150536</v>
      </c>
    </row>
    <row r="152" spans="1:8" outlineLevel="7" x14ac:dyDescent="0.25">
      <c r="A152" s="189" t="s">
        <v>18</v>
      </c>
      <c r="B152" s="190" t="s">
        <v>843</v>
      </c>
      <c r="C152" s="190" t="s">
        <v>171</v>
      </c>
      <c r="D152" s="190" t="s">
        <v>181</v>
      </c>
      <c r="E152" s="190" t="s">
        <v>19</v>
      </c>
      <c r="F152" s="191">
        <v>372</v>
      </c>
      <c r="G152" s="191">
        <v>140</v>
      </c>
      <c r="H152" s="192">
        <f t="shared" si="2"/>
        <v>37.634408602150536</v>
      </c>
    </row>
    <row r="153" spans="1:8" outlineLevel="1" x14ac:dyDescent="0.25">
      <c r="A153" s="188" t="s">
        <v>830</v>
      </c>
      <c r="B153" s="184" t="s">
        <v>843</v>
      </c>
      <c r="C153" s="184" t="s">
        <v>182</v>
      </c>
      <c r="D153" s="184"/>
      <c r="E153" s="184"/>
      <c r="F153" s="186">
        <v>60085.9</v>
      </c>
      <c r="G153" s="186">
        <v>49695.7</v>
      </c>
      <c r="H153" s="187">
        <f t="shared" si="2"/>
        <v>82.707756728284011</v>
      </c>
    </row>
    <row r="154" spans="1:8" ht="26.4" outlineLevel="2" x14ac:dyDescent="0.25">
      <c r="A154" s="185" t="s">
        <v>183</v>
      </c>
      <c r="B154" s="184" t="s">
        <v>843</v>
      </c>
      <c r="C154" s="184" t="s">
        <v>184</v>
      </c>
      <c r="D154" s="184"/>
      <c r="E154" s="184"/>
      <c r="F154" s="186">
        <v>55906.9</v>
      </c>
      <c r="G154" s="186">
        <v>46547.8</v>
      </c>
      <c r="H154" s="187">
        <f t="shared" si="2"/>
        <v>83.259490331247122</v>
      </c>
    </row>
    <row r="155" spans="1:8" outlineLevel="3" x14ac:dyDescent="0.25">
      <c r="A155" s="185" t="s">
        <v>172</v>
      </c>
      <c r="B155" s="184" t="s">
        <v>843</v>
      </c>
      <c r="C155" s="184" t="s">
        <v>184</v>
      </c>
      <c r="D155" s="184" t="s">
        <v>173</v>
      </c>
      <c r="E155" s="184"/>
      <c r="F155" s="186">
        <v>55861.9</v>
      </c>
      <c r="G155" s="186">
        <v>46502.8</v>
      </c>
      <c r="H155" s="187">
        <f t="shared" si="2"/>
        <v>83.246004879891302</v>
      </c>
    </row>
    <row r="156" spans="1:8" outlineLevel="4" x14ac:dyDescent="0.25">
      <c r="A156" s="185" t="s">
        <v>185</v>
      </c>
      <c r="B156" s="184" t="s">
        <v>843</v>
      </c>
      <c r="C156" s="184" t="s">
        <v>184</v>
      </c>
      <c r="D156" s="184" t="s">
        <v>186</v>
      </c>
      <c r="E156" s="184"/>
      <c r="F156" s="186">
        <v>11371.2</v>
      </c>
      <c r="G156" s="186">
        <v>4180.5</v>
      </c>
      <c r="H156" s="187">
        <f t="shared" si="2"/>
        <v>36.763929928239762</v>
      </c>
    </row>
    <row r="157" spans="1:8" outlineLevel="5" x14ac:dyDescent="0.25">
      <c r="A157" s="185" t="s">
        <v>187</v>
      </c>
      <c r="B157" s="184" t="s">
        <v>843</v>
      </c>
      <c r="C157" s="184" t="s">
        <v>184</v>
      </c>
      <c r="D157" s="184" t="s">
        <v>188</v>
      </c>
      <c r="E157" s="184"/>
      <c r="F157" s="186">
        <v>234</v>
      </c>
      <c r="G157" s="186">
        <v>69.900000000000006</v>
      </c>
      <c r="H157" s="187">
        <f t="shared" si="2"/>
        <v>29.871794871794876</v>
      </c>
    </row>
    <row r="158" spans="1:8" outlineLevel="7" x14ac:dyDescent="0.25">
      <c r="A158" s="189" t="s">
        <v>18</v>
      </c>
      <c r="B158" s="190" t="s">
        <v>843</v>
      </c>
      <c r="C158" s="190" t="s">
        <v>184</v>
      </c>
      <c r="D158" s="190" t="s">
        <v>188</v>
      </c>
      <c r="E158" s="190" t="s">
        <v>19</v>
      </c>
      <c r="F158" s="191">
        <v>234</v>
      </c>
      <c r="G158" s="191">
        <v>69.900000000000006</v>
      </c>
      <c r="H158" s="192">
        <f t="shared" si="2"/>
        <v>29.871794871794876</v>
      </c>
    </row>
    <row r="159" spans="1:8" ht="39.6" outlineLevel="5" x14ac:dyDescent="0.25">
      <c r="A159" s="185" t="s">
        <v>189</v>
      </c>
      <c r="B159" s="184" t="s">
        <v>843</v>
      </c>
      <c r="C159" s="184" t="s">
        <v>184</v>
      </c>
      <c r="D159" s="184" t="s">
        <v>190</v>
      </c>
      <c r="E159" s="184"/>
      <c r="F159" s="186">
        <v>10437.200000000001</v>
      </c>
      <c r="G159" s="186">
        <v>3410.6</v>
      </c>
      <c r="H159" s="187">
        <f t="shared" si="2"/>
        <v>32.677346414747248</v>
      </c>
    </row>
    <row r="160" spans="1:8" outlineLevel="7" x14ac:dyDescent="0.25">
      <c r="A160" s="189" t="s">
        <v>18</v>
      </c>
      <c r="B160" s="190" t="s">
        <v>843</v>
      </c>
      <c r="C160" s="190" t="s">
        <v>184</v>
      </c>
      <c r="D160" s="190" t="s">
        <v>190</v>
      </c>
      <c r="E160" s="190" t="s">
        <v>19</v>
      </c>
      <c r="F160" s="191">
        <v>10437.200000000001</v>
      </c>
      <c r="G160" s="191">
        <v>3410.6</v>
      </c>
      <c r="H160" s="192">
        <f t="shared" si="2"/>
        <v>32.677346414747248</v>
      </c>
    </row>
    <row r="161" spans="1:8" ht="26.4" outlineLevel="5" x14ac:dyDescent="0.25">
      <c r="A161" s="185" t="s">
        <v>191</v>
      </c>
      <c r="B161" s="184" t="s">
        <v>843</v>
      </c>
      <c r="C161" s="184" t="s">
        <v>184</v>
      </c>
      <c r="D161" s="184" t="s">
        <v>192</v>
      </c>
      <c r="E161" s="184"/>
      <c r="F161" s="186">
        <v>700</v>
      </c>
      <c r="G161" s="186">
        <v>700</v>
      </c>
      <c r="H161" s="187">
        <f t="shared" si="2"/>
        <v>100</v>
      </c>
    </row>
    <row r="162" spans="1:8" ht="39.6" outlineLevel="7" x14ac:dyDescent="0.25">
      <c r="A162" s="189" t="s">
        <v>12</v>
      </c>
      <c r="B162" s="190" t="s">
        <v>843</v>
      </c>
      <c r="C162" s="190" t="s">
        <v>184</v>
      </c>
      <c r="D162" s="190" t="s">
        <v>192</v>
      </c>
      <c r="E162" s="190" t="s">
        <v>13</v>
      </c>
      <c r="F162" s="191">
        <v>700</v>
      </c>
      <c r="G162" s="191">
        <v>700</v>
      </c>
      <c r="H162" s="192">
        <f t="shared" si="2"/>
        <v>100</v>
      </c>
    </row>
    <row r="163" spans="1:8" ht="26.4" outlineLevel="4" x14ac:dyDescent="0.25">
      <c r="A163" s="185" t="s">
        <v>193</v>
      </c>
      <c r="B163" s="184" t="s">
        <v>843</v>
      </c>
      <c r="C163" s="184" t="s">
        <v>184</v>
      </c>
      <c r="D163" s="184" t="s">
        <v>194</v>
      </c>
      <c r="E163" s="184"/>
      <c r="F163" s="186">
        <v>42684.7</v>
      </c>
      <c r="G163" s="186">
        <v>41071.199999999997</v>
      </c>
      <c r="H163" s="187">
        <f t="shared" si="2"/>
        <v>96.219957033784937</v>
      </c>
    </row>
    <row r="164" spans="1:8" outlineLevel="5" x14ac:dyDescent="0.25">
      <c r="A164" s="185" t="s">
        <v>195</v>
      </c>
      <c r="B164" s="184" t="s">
        <v>843</v>
      </c>
      <c r="C164" s="184" t="s">
        <v>184</v>
      </c>
      <c r="D164" s="184" t="s">
        <v>196</v>
      </c>
      <c r="E164" s="184"/>
      <c r="F164" s="186">
        <v>10157</v>
      </c>
      <c r="G164" s="186">
        <v>9575.4</v>
      </c>
      <c r="H164" s="187">
        <f t="shared" si="2"/>
        <v>94.273899773555186</v>
      </c>
    </row>
    <row r="165" spans="1:8" ht="39.6" outlineLevel="7" x14ac:dyDescent="0.25">
      <c r="A165" s="189" t="s">
        <v>12</v>
      </c>
      <c r="B165" s="190" t="s">
        <v>843</v>
      </c>
      <c r="C165" s="190" t="s">
        <v>184</v>
      </c>
      <c r="D165" s="190" t="s">
        <v>196</v>
      </c>
      <c r="E165" s="190" t="s">
        <v>13</v>
      </c>
      <c r="F165" s="191">
        <v>9720.2999999999993</v>
      </c>
      <c r="G165" s="191">
        <v>9247.1</v>
      </c>
      <c r="H165" s="192">
        <f t="shared" si="2"/>
        <v>95.131837494727534</v>
      </c>
    </row>
    <row r="166" spans="1:8" outlineLevel="7" x14ac:dyDescent="0.25">
      <c r="A166" s="189" t="s">
        <v>18</v>
      </c>
      <c r="B166" s="190" t="s">
        <v>843</v>
      </c>
      <c r="C166" s="190" t="s">
        <v>184</v>
      </c>
      <c r="D166" s="190" t="s">
        <v>196</v>
      </c>
      <c r="E166" s="190" t="s">
        <v>19</v>
      </c>
      <c r="F166" s="191">
        <v>359.1</v>
      </c>
      <c r="G166" s="191">
        <v>256.89999999999998</v>
      </c>
      <c r="H166" s="192">
        <f t="shared" si="2"/>
        <v>71.539961013645211</v>
      </c>
    </row>
    <row r="167" spans="1:8" outlineLevel="7" x14ac:dyDescent="0.25">
      <c r="A167" s="189" t="s">
        <v>44</v>
      </c>
      <c r="B167" s="190" t="s">
        <v>843</v>
      </c>
      <c r="C167" s="190" t="s">
        <v>184</v>
      </c>
      <c r="D167" s="190" t="s">
        <v>196</v>
      </c>
      <c r="E167" s="190" t="s">
        <v>45</v>
      </c>
      <c r="F167" s="191">
        <v>65.599999999999994</v>
      </c>
      <c r="G167" s="191">
        <v>65.599999999999994</v>
      </c>
      <c r="H167" s="192">
        <f t="shared" si="2"/>
        <v>100</v>
      </c>
    </row>
    <row r="168" spans="1:8" outlineLevel="7" x14ac:dyDescent="0.25">
      <c r="A168" s="189" t="s">
        <v>20</v>
      </c>
      <c r="B168" s="190" t="s">
        <v>843</v>
      </c>
      <c r="C168" s="190" t="s">
        <v>184</v>
      </c>
      <c r="D168" s="190" t="s">
        <v>196</v>
      </c>
      <c r="E168" s="190" t="s">
        <v>21</v>
      </c>
      <c r="F168" s="191">
        <v>12</v>
      </c>
      <c r="G168" s="191">
        <v>5.9</v>
      </c>
      <c r="H168" s="192">
        <f t="shared" si="2"/>
        <v>49.166666666666664</v>
      </c>
    </row>
    <row r="169" spans="1:8" outlineLevel="5" x14ac:dyDescent="0.25">
      <c r="A169" s="185" t="s">
        <v>197</v>
      </c>
      <c r="B169" s="184" t="s">
        <v>843</v>
      </c>
      <c r="C169" s="184" t="s">
        <v>184</v>
      </c>
      <c r="D169" s="184" t="s">
        <v>198</v>
      </c>
      <c r="E169" s="184"/>
      <c r="F169" s="186">
        <v>32201.1</v>
      </c>
      <c r="G169" s="186">
        <v>31425.4</v>
      </c>
      <c r="H169" s="187">
        <f t="shared" si="2"/>
        <v>97.591076081251884</v>
      </c>
    </row>
    <row r="170" spans="1:8" ht="39.6" outlineLevel="7" x14ac:dyDescent="0.25">
      <c r="A170" s="189" t="s">
        <v>12</v>
      </c>
      <c r="B170" s="190" t="s">
        <v>843</v>
      </c>
      <c r="C170" s="190" t="s">
        <v>184</v>
      </c>
      <c r="D170" s="190" t="s">
        <v>198</v>
      </c>
      <c r="E170" s="190" t="s">
        <v>13</v>
      </c>
      <c r="F170" s="191">
        <v>27197.4</v>
      </c>
      <c r="G170" s="191">
        <v>26796.400000000001</v>
      </c>
      <c r="H170" s="192">
        <f t="shared" si="2"/>
        <v>98.525594358284238</v>
      </c>
    </row>
    <row r="171" spans="1:8" outlineLevel="7" x14ac:dyDescent="0.25">
      <c r="A171" s="189" t="s">
        <v>18</v>
      </c>
      <c r="B171" s="190" t="s">
        <v>843</v>
      </c>
      <c r="C171" s="190" t="s">
        <v>184</v>
      </c>
      <c r="D171" s="190" t="s">
        <v>198</v>
      </c>
      <c r="E171" s="190" t="s">
        <v>19</v>
      </c>
      <c r="F171" s="191">
        <v>4708.1000000000004</v>
      </c>
      <c r="G171" s="191">
        <v>4333.3999999999996</v>
      </c>
      <c r="H171" s="192">
        <f t="shared" si="2"/>
        <v>92.041375501794761</v>
      </c>
    </row>
    <row r="172" spans="1:8" outlineLevel="7" x14ac:dyDescent="0.25">
      <c r="A172" s="189" t="s">
        <v>20</v>
      </c>
      <c r="B172" s="190" t="s">
        <v>843</v>
      </c>
      <c r="C172" s="190" t="s">
        <v>184</v>
      </c>
      <c r="D172" s="190" t="s">
        <v>198</v>
      </c>
      <c r="E172" s="190" t="s">
        <v>21</v>
      </c>
      <c r="F172" s="191">
        <v>295.60000000000002</v>
      </c>
      <c r="G172" s="191">
        <v>295.60000000000002</v>
      </c>
      <c r="H172" s="192">
        <f t="shared" si="2"/>
        <v>100</v>
      </c>
    </row>
    <row r="173" spans="1:8" outlineLevel="5" x14ac:dyDescent="0.25">
      <c r="A173" s="185" t="s">
        <v>199</v>
      </c>
      <c r="B173" s="184" t="s">
        <v>843</v>
      </c>
      <c r="C173" s="184" t="s">
        <v>184</v>
      </c>
      <c r="D173" s="184" t="s">
        <v>200</v>
      </c>
      <c r="E173" s="184"/>
      <c r="F173" s="186">
        <v>68</v>
      </c>
      <c r="G173" s="186">
        <v>57.6</v>
      </c>
      <c r="H173" s="187">
        <f t="shared" si="2"/>
        <v>84.705882352941174</v>
      </c>
    </row>
    <row r="174" spans="1:8" outlineLevel="7" x14ac:dyDescent="0.25">
      <c r="A174" s="189" t="s">
        <v>18</v>
      </c>
      <c r="B174" s="190" t="s">
        <v>843</v>
      </c>
      <c r="C174" s="190" t="s">
        <v>184</v>
      </c>
      <c r="D174" s="190" t="s">
        <v>200</v>
      </c>
      <c r="E174" s="190" t="s">
        <v>19</v>
      </c>
      <c r="F174" s="191">
        <v>68</v>
      </c>
      <c r="G174" s="191">
        <v>57.6</v>
      </c>
      <c r="H174" s="192">
        <f t="shared" si="2"/>
        <v>84.705882352941174</v>
      </c>
    </row>
    <row r="175" spans="1:8" ht="26.4" outlineLevel="5" x14ac:dyDescent="0.25">
      <c r="A175" s="185" t="s">
        <v>201</v>
      </c>
      <c r="B175" s="184" t="s">
        <v>843</v>
      </c>
      <c r="C175" s="184" t="s">
        <v>184</v>
      </c>
      <c r="D175" s="184" t="s">
        <v>202</v>
      </c>
      <c r="E175" s="184"/>
      <c r="F175" s="186">
        <v>58.6</v>
      </c>
      <c r="G175" s="186">
        <v>12.8</v>
      </c>
      <c r="H175" s="187">
        <f t="shared" si="2"/>
        <v>21.843003412969281</v>
      </c>
    </row>
    <row r="176" spans="1:8" outlineLevel="7" x14ac:dyDescent="0.25">
      <c r="A176" s="189" t="s">
        <v>18</v>
      </c>
      <c r="B176" s="190" t="s">
        <v>843</v>
      </c>
      <c r="C176" s="190" t="s">
        <v>184</v>
      </c>
      <c r="D176" s="190" t="s">
        <v>202</v>
      </c>
      <c r="E176" s="190" t="s">
        <v>19</v>
      </c>
      <c r="F176" s="191">
        <v>58.6</v>
      </c>
      <c r="G176" s="191">
        <v>12.8</v>
      </c>
      <c r="H176" s="192">
        <f t="shared" si="2"/>
        <v>21.843003412969281</v>
      </c>
    </row>
    <row r="177" spans="1:8" ht="26.4" outlineLevel="5" x14ac:dyDescent="0.25">
      <c r="A177" s="185" t="s">
        <v>203</v>
      </c>
      <c r="B177" s="184" t="s">
        <v>843</v>
      </c>
      <c r="C177" s="184" t="s">
        <v>184</v>
      </c>
      <c r="D177" s="184" t="s">
        <v>204</v>
      </c>
      <c r="E177" s="184"/>
      <c r="F177" s="186">
        <v>200</v>
      </c>
      <c r="G177" s="186">
        <v>0</v>
      </c>
      <c r="H177" s="187">
        <f t="shared" si="2"/>
        <v>0</v>
      </c>
    </row>
    <row r="178" spans="1:8" outlineLevel="7" x14ac:dyDescent="0.25">
      <c r="A178" s="189" t="s">
        <v>18</v>
      </c>
      <c r="B178" s="190" t="s">
        <v>843</v>
      </c>
      <c r="C178" s="190" t="s">
        <v>184</v>
      </c>
      <c r="D178" s="190" t="s">
        <v>204</v>
      </c>
      <c r="E178" s="190" t="s">
        <v>19</v>
      </c>
      <c r="F178" s="191">
        <v>200</v>
      </c>
      <c r="G178" s="191">
        <v>0</v>
      </c>
      <c r="H178" s="192">
        <f t="shared" si="2"/>
        <v>0</v>
      </c>
    </row>
    <row r="179" spans="1:8" ht="26.4" outlineLevel="4" x14ac:dyDescent="0.25">
      <c r="A179" s="185" t="s">
        <v>205</v>
      </c>
      <c r="B179" s="184" t="s">
        <v>843</v>
      </c>
      <c r="C179" s="184" t="s">
        <v>184</v>
      </c>
      <c r="D179" s="184" t="s">
        <v>206</v>
      </c>
      <c r="E179" s="184"/>
      <c r="F179" s="186">
        <v>1806</v>
      </c>
      <c r="G179" s="186">
        <v>1251.2</v>
      </c>
      <c r="H179" s="187">
        <f t="shared" si="2"/>
        <v>69.280177187153924</v>
      </c>
    </row>
    <row r="180" spans="1:8" outlineLevel="5" x14ac:dyDescent="0.25">
      <c r="A180" s="185" t="s">
        <v>207</v>
      </c>
      <c r="B180" s="184" t="s">
        <v>843</v>
      </c>
      <c r="C180" s="184" t="s">
        <v>184</v>
      </c>
      <c r="D180" s="184" t="s">
        <v>208</v>
      </c>
      <c r="E180" s="184"/>
      <c r="F180" s="186">
        <v>1806</v>
      </c>
      <c r="G180" s="186">
        <v>1251.2</v>
      </c>
      <c r="H180" s="187">
        <f t="shared" si="2"/>
        <v>69.280177187153924</v>
      </c>
    </row>
    <row r="181" spans="1:8" outlineLevel="7" x14ac:dyDescent="0.25">
      <c r="A181" s="189" t="s">
        <v>18</v>
      </c>
      <c r="B181" s="190" t="s">
        <v>843</v>
      </c>
      <c r="C181" s="190" t="s">
        <v>184</v>
      </c>
      <c r="D181" s="190" t="s">
        <v>208</v>
      </c>
      <c r="E181" s="190" t="s">
        <v>19</v>
      </c>
      <c r="F181" s="191">
        <v>1806</v>
      </c>
      <c r="G181" s="191">
        <v>1251.2</v>
      </c>
      <c r="H181" s="192">
        <f t="shared" si="2"/>
        <v>69.280177187153924</v>
      </c>
    </row>
    <row r="182" spans="1:8" outlineLevel="3" x14ac:dyDescent="0.25">
      <c r="A182" s="185" t="s">
        <v>8</v>
      </c>
      <c r="B182" s="184" t="s">
        <v>843</v>
      </c>
      <c r="C182" s="184" t="s">
        <v>184</v>
      </c>
      <c r="D182" s="184" t="s">
        <v>9</v>
      </c>
      <c r="E182" s="184"/>
      <c r="F182" s="186">
        <v>45</v>
      </c>
      <c r="G182" s="186">
        <v>45</v>
      </c>
      <c r="H182" s="187">
        <f t="shared" si="2"/>
        <v>100</v>
      </c>
    </row>
    <row r="183" spans="1:8" outlineLevel="4" x14ac:dyDescent="0.25">
      <c r="A183" s="185" t="s">
        <v>20</v>
      </c>
      <c r="B183" s="184" t="s">
        <v>843</v>
      </c>
      <c r="C183" s="184" t="s">
        <v>184</v>
      </c>
      <c r="D183" s="184" t="s">
        <v>209</v>
      </c>
      <c r="E183" s="184"/>
      <c r="F183" s="186">
        <v>45</v>
      </c>
      <c r="G183" s="186">
        <v>45</v>
      </c>
      <c r="H183" s="187">
        <f t="shared" si="2"/>
        <v>100</v>
      </c>
    </row>
    <row r="184" spans="1:8" outlineLevel="7" x14ac:dyDescent="0.25">
      <c r="A184" s="189" t="s">
        <v>18</v>
      </c>
      <c r="B184" s="190" t="s">
        <v>843</v>
      </c>
      <c r="C184" s="190" t="s">
        <v>184</v>
      </c>
      <c r="D184" s="190" t="s">
        <v>209</v>
      </c>
      <c r="E184" s="190" t="s">
        <v>19</v>
      </c>
      <c r="F184" s="191">
        <v>45</v>
      </c>
      <c r="G184" s="191">
        <v>45</v>
      </c>
      <c r="H184" s="192">
        <f t="shared" si="2"/>
        <v>100</v>
      </c>
    </row>
    <row r="185" spans="1:8" ht="26.4" outlineLevel="2" x14ac:dyDescent="0.25">
      <c r="A185" s="185" t="s">
        <v>210</v>
      </c>
      <c r="B185" s="184" t="s">
        <v>843</v>
      </c>
      <c r="C185" s="184" t="s">
        <v>211</v>
      </c>
      <c r="D185" s="184"/>
      <c r="E185" s="184"/>
      <c r="F185" s="186">
        <v>4179</v>
      </c>
      <c r="G185" s="186">
        <v>3147.8</v>
      </c>
      <c r="H185" s="187">
        <f t="shared" si="2"/>
        <v>75.324240248863362</v>
      </c>
    </row>
    <row r="186" spans="1:8" outlineLevel="3" x14ac:dyDescent="0.25">
      <c r="A186" s="185" t="s">
        <v>172</v>
      </c>
      <c r="B186" s="184" t="s">
        <v>843</v>
      </c>
      <c r="C186" s="184" t="s">
        <v>211</v>
      </c>
      <c r="D186" s="184" t="s">
        <v>173</v>
      </c>
      <c r="E186" s="184"/>
      <c r="F186" s="186">
        <v>4179</v>
      </c>
      <c r="G186" s="186">
        <v>3147.8</v>
      </c>
      <c r="H186" s="187">
        <f t="shared" si="2"/>
        <v>75.324240248863362</v>
      </c>
    </row>
    <row r="187" spans="1:8" outlineLevel="4" x14ac:dyDescent="0.25">
      <c r="A187" s="185" t="s">
        <v>212</v>
      </c>
      <c r="B187" s="184" t="s">
        <v>843</v>
      </c>
      <c r="C187" s="184" t="s">
        <v>211</v>
      </c>
      <c r="D187" s="184" t="s">
        <v>213</v>
      </c>
      <c r="E187" s="184"/>
      <c r="F187" s="186">
        <v>4179</v>
      </c>
      <c r="G187" s="186">
        <v>3147.8</v>
      </c>
      <c r="H187" s="187">
        <f t="shared" si="2"/>
        <v>75.324240248863362</v>
      </c>
    </row>
    <row r="188" spans="1:8" outlineLevel="5" x14ac:dyDescent="0.25">
      <c r="A188" s="185" t="s">
        <v>214</v>
      </c>
      <c r="B188" s="184" t="s">
        <v>843</v>
      </c>
      <c r="C188" s="184" t="s">
        <v>211</v>
      </c>
      <c r="D188" s="184" t="s">
        <v>215</v>
      </c>
      <c r="E188" s="184"/>
      <c r="F188" s="186">
        <v>1179</v>
      </c>
      <c r="G188" s="186">
        <v>265.2</v>
      </c>
      <c r="H188" s="187">
        <f t="shared" si="2"/>
        <v>22.493638676844785</v>
      </c>
    </row>
    <row r="189" spans="1:8" outlineLevel="7" x14ac:dyDescent="0.25">
      <c r="A189" s="189" t="s">
        <v>18</v>
      </c>
      <c r="B189" s="190" t="s">
        <v>843</v>
      </c>
      <c r="C189" s="190" t="s">
        <v>211</v>
      </c>
      <c r="D189" s="190" t="s">
        <v>215</v>
      </c>
      <c r="E189" s="190" t="s">
        <v>19</v>
      </c>
      <c r="F189" s="191">
        <v>1179</v>
      </c>
      <c r="G189" s="191">
        <v>265.2</v>
      </c>
      <c r="H189" s="192">
        <f t="shared" si="2"/>
        <v>22.493638676844785</v>
      </c>
    </row>
    <row r="190" spans="1:8" ht="39.6" outlineLevel="5" x14ac:dyDescent="0.25">
      <c r="A190" s="185" t="s">
        <v>216</v>
      </c>
      <c r="B190" s="184" t="s">
        <v>843</v>
      </c>
      <c r="C190" s="184" t="s">
        <v>211</v>
      </c>
      <c r="D190" s="184" t="s">
        <v>217</v>
      </c>
      <c r="E190" s="184"/>
      <c r="F190" s="186">
        <v>3000</v>
      </c>
      <c r="G190" s="186">
        <v>2882.6</v>
      </c>
      <c r="H190" s="187">
        <f t="shared" si="2"/>
        <v>96.086666666666673</v>
      </c>
    </row>
    <row r="191" spans="1:8" outlineLevel="7" x14ac:dyDescent="0.25">
      <c r="A191" s="189" t="s">
        <v>18</v>
      </c>
      <c r="B191" s="190" t="s">
        <v>843</v>
      </c>
      <c r="C191" s="190" t="s">
        <v>211</v>
      </c>
      <c r="D191" s="190" t="s">
        <v>217</v>
      </c>
      <c r="E191" s="190" t="s">
        <v>19</v>
      </c>
      <c r="F191" s="191">
        <v>3000</v>
      </c>
      <c r="G191" s="191">
        <v>2882.6</v>
      </c>
      <c r="H191" s="192">
        <f t="shared" si="2"/>
        <v>96.086666666666673</v>
      </c>
    </row>
    <row r="192" spans="1:8" outlineLevel="1" x14ac:dyDescent="0.25">
      <c r="A192" s="188" t="s">
        <v>831</v>
      </c>
      <c r="B192" s="184" t="s">
        <v>843</v>
      </c>
      <c r="C192" s="184" t="s">
        <v>218</v>
      </c>
      <c r="D192" s="184"/>
      <c r="E192" s="184"/>
      <c r="F192" s="186">
        <v>559845.80000000005</v>
      </c>
      <c r="G192" s="186">
        <v>545560.1</v>
      </c>
      <c r="H192" s="187">
        <f t="shared" si="2"/>
        <v>97.448279508393199</v>
      </c>
    </row>
    <row r="193" spans="1:8" outlineLevel="2" x14ac:dyDescent="0.25">
      <c r="A193" s="185" t="s">
        <v>219</v>
      </c>
      <c r="B193" s="184" t="s">
        <v>843</v>
      </c>
      <c r="C193" s="184" t="s">
        <v>220</v>
      </c>
      <c r="D193" s="184"/>
      <c r="E193" s="184"/>
      <c r="F193" s="186">
        <v>2400</v>
      </c>
      <c r="G193" s="186">
        <v>2325.1</v>
      </c>
      <c r="H193" s="187">
        <f t="shared" si="2"/>
        <v>96.879166666666663</v>
      </c>
    </row>
    <row r="194" spans="1:8" outlineLevel="3" x14ac:dyDescent="0.25">
      <c r="A194" s="185" t="s">
        <v>221</v>
      </c>
      <c r="B194" s="184" t="s">
        <v>843</v>
      </c>
      <c r="C194" s="184" t="s">
        <v>220</v>
      </c>
      <c r="D194" s="184" t="s">
        <v>222</v>
      </c>
      <c r="E194" s="184"/>
      <c r="F194" s="186">
        <v>2400</v>
      </c>
      <c r="G194" s="186">
        <v>2325.1</v>
      </c>
      <c r="H194" s="187">
        <f t="shared" si="2"/>
        <v>96.879166666666663</v>
      </c>
    </row>
    <row r="195" spans="1:8" outlineLevel="4" x14ac:dyDescent="0.25">
      <c r="A195" s="185" t="s">
        <v>223</v>
      </c>
      <c r="B195" s="184" t="s">
        <v>843</v>
      </c>
      <c r="C195" s="184" t="s">
        <v>220</v>
      </c>
      <c r="D195" s="184" t="s">
        <v>224</v>
      </c>
      <c r="E195" s="184"/>
      <c r="F195" s="186">
        <v>2000</v>
      </c>
      <c r="G195" s="186">
        <v>2000</v>
      </c>
      <c r="H195" s="187">
        <f t="shared" si="2"/>
        <v>100</v>
      </c>
    </row>
    <row r="196" spans="1:8" ht="26.4" outlineLevel="5" x14ac:dyDescent="0.25">
      <c r="A196" s="185" t="s">
        <v>225</v>
      </c>
      <c r="B196" s="184" t="s">
        <v>843</v>
      </c>
      <c r="C196" s="184" t="s">
        <v>220</v>
      </c>
      <c r="D196" s="184" t="s">
        <v>226</v>
      </c>
      <c r="E196" s="184"/>
      <c r="F196" s="186">
        <v>2000</v>
      </c>
      <c r="G196" s="186">
        <v>2000</v>
      </c>
      <c r="H196" s="187">
        <f t="shared" si="2"/>
        <v>100</v>
      </c>
    </row>
    <row r="197" spans="1:8" outlineLevel="7" x14ac:dyDescent="0.25">
      <c r="A197" s="189" t="s">
        <v>20</v>
      </c>
      <c r="B197" s="190" t="s">
        <v>843</v>
      </c>
      <c r="C197" s="190" t="s">
        <v>220</v>
      </c>
      <c r="D197" s="190" t="s">
        <v>226</v>
      </c>
      <c r="E197" s="190" t="s">
        <v>21</v>
      </c>
      <c r="F197" s="191">
        <v>2000</v>
      </c>
      <c r="G197" s="191">
        <v>2000</v>
      </c>
      <c r="H197" s="192">
        <f t="shared" si="2"/>
        <v>100</v>
      </c>
    </row>
    <row r="198" spans="1:8" outlineLevel="4" x14ac:dyDescent="0.25">
      <c r="A198" s="185" t="s">
        <v>227</v>
      </c>
      <c r="B198" s="184" t="s">
        <v>843</v>
      </c>
      <c r="C198" s="184" t="s">
        <v>220</v>
      </c>
      <c r="D198" s="184" t="s">
        <v>228</v>
      </c>
      <c r="E198" s="184"/>
      <c r="F198" s="186">
        <v>400</v>
      </c>
      <c r="G198" s="186">
        <v>325.10000000000002</v>
      </c>
      <c r="H198" s="187">
        <f t="shared" si="2"/>
        <v>81.275000000000006</v>
      </c>
    </row>
    <row r="199" spans="1:8" outlineLevel="5" x14ac:dyDescent="0.25">
      <c r="A199" s="185" t="s">
        <v>229</v>
      </c>
      <c r="B199" s="184" t="s">
        <v>843</v>
      </c>
      <c r="C199" s="184" t="s">
        <v>220</v>
      </c>
      <c r="D199" s="184" t="s">
        <v>230</v>
      </c>
      <c r="E199" s="184"/>
      <c r="F199" s="186">
        <v>400</v>
      </c>
      <c r="G199" s="186">
        <v>325.10000000000002</v>
      </c>
      <c r="H199" s="187">
        <f t="shared" si="2"/>
        <v>81.275000000000006</v>
      </c>
    </row>
    <row r="200" spans="1:8" outlineLevel="7" x14ac:dyDescent="0.25">
      <c r="A200" s="189" t="s">
        <v>18</v>
      </c>
      <c r="B200" s="190" t="s">
        <v>843</v>
      </c>
      <c r="C200" s="190" t="s">
        <v>220</v>
      </c>
      <c r="D200" s="190" t="s">
        <v>230</v>
      </c>
      <c r="E200" s="190" t="s">
        <v>19</v>
      </c>
      <c r="F200" s="191">
        <v>400</v>
      </c>
      <c r="G200" s="191">
        <v>325.10000000000002</v>
      </c>
      <c r="H200" s="192">
        <f t="shared" ref="H200:H263" si="3">G200*100/F200</f>
        <v>81.275000000000006</v>
      </c>
    </row>
    <row r="201" spans="1:8" outlineLevel="2" x14ac:dyDescent="0.25">
      <c r="A201" s="185" t="s">
        <v>231</v>
      </c>
      <c r="B201" s="184" t="s">
        <v>843</v>
      </c>
      <c r="C201" s="184" t="s">
        <v>232</v>
      </c>
      <c r="D201" s="184"/>
      <c r="E201" s="184"/>
      <c r="F201" s="186">
        <v>82712</v>
      </c>
      <c r="G201" s="186">
        <v>82427</v>
      </c>
      <c r="H201" s="187">
        <f t="shared" si="3"/>
        <v>99.655430892736248</v>
      </c>
    </row>
    <row r="202" spans="1:8" outlineLevel="3" x14ac:dyDescent="0.25">
      <c r="A202" s="185" t="s">
        <v>98</v>
      </c>
      <c r="B202" s="184" t="s">
        <v>843</v>
      </c>
      <c r="C202" s="184" t="s">
        <v>232</v>
      </c>
      <c r="D202" s="184" t="s">
        <v>99</v>
      </c>
      <c r="E202" s="184"/>
      <c r="F202" s="186">
        <v>1269</v>
      </c>
      <c r="G202" s="186">
        <v>1245.3</v>
      </c>
      <c r="H202" s="187">
        <f t="shared" si="3"/>
        <v>98.132387706855795</v>
      </c>
    </row>
    <row r="203" spans="1:8" outlineLevel="4" x14ac:dyDescent="0.25">
      <c r="A203" s="185" t="s">
        <v>233</v>
      </c>
      <c r="B203" s="184" t="s">
        <v>843</v>
      </c>
      <c r="C203" s="184" t="s">
        <v>232</v>
      </c>
      <c r="D203" s="184" t="s">
        <v>234</v>
      </c>
      <c r="E203" s="184"/>
      <c r="F203" s="186">
        <v>1269</v>
      </c>
      <c r="G203" s="186">
        <v>1245.3</v>
      </c>
      <c r="H203" s="187">
        <f t="shared" si="3"/>
        <v>98.132387706855795</v>
      </c>
    </row>
    <row r="204" spans="1:8" ht="52.8" outlineLevel="5" x14ac:dyDescent="0.25">
      <c r="A204" s="193" t="s">
        <v>235</v>
      </c>
      <c r="B204" s="184" t="s">
        <v>843</v>
      </c>
      <c r="C204" s="184" t="s">
        <v>232</v>
      </c>
      <c r="D204" s="184" t="s">
        <v>236</v>
      </c>
      <c r="E204" s="184"/>
      <c r="F204" s="186">
        <v>974</v>
      </c>
      <c r="G204" s="186">
        <v>956.3</v>
      </c>
      <c r="H204" s="187">
        <f t="shared" si="3"/>
        <v>98.182751540041068</v>
      </c>
    </row>
    <row r="205" spans="1:8" outlineLevel="7" x14ac:dyDescent="0.25">
      <c r="A205" s="189" t="s">
        <v>18</v>
      </c>
      <c r="B205" s="190" t="s">
        <v>843</v>
      </c>
      <c r="C205" s="190" t="s">
        <v>232</v>
      </c>
      <c r="D205" s="190" t="s">
        <v>236</v>
      </c>
      <c r="E205" s="190" t="s">
        <v>19</v>
      </c>
      <c r="F205" s="191">
        <v>974</v>
      </c>
      <c r="G205" s="191">
        <v>956.3</v>
      </c>
      <c r="H205" s="192">
        <f t="shared" si="3"/>
        <v>98.182751540041068</v>
      </c>
    </row>
    <row r="206" spans="1:8" ht="39.6" outlineLevel="5" x14ac:dyDescent="0.25">
      <c r="A206" s="185" t="s">
        <v>237</v>
      </c>
      <c r="B206" s="184" t="s">
        <v>843</v>
      </c>
      <c r="C206" s="184" t="s">
        <v>232</v>
      </c>
      <c r="D206" s="184" t="s">
        <v>238</v>
      </c>
      <c r="E206" s="184"/>
      <c r="F206" s="186">
        <v>295</v>
      </c>
      <c r="G206" s="186">
        <v>289</v>
      </c>
      <c r="H206" s="187">
        <f t="shared" si="3"/>
        <v>97.966101694915253</v>
      </c>
    </row>
    <row r="207" spans="1:8" outlineLevel="7" x14ac:dyDescent="0.25">
      <c r="A207" s="189" t="s">
        <v>18</v>
      </c>
      <c r="B207" s="190" t="s">
        <v>843</v>
      </c>
      <c r="C207" s="190" t="s">
        <v>232</v>
      </c>
      <c r="D207" s="190" t="s">
        <v>238</v>
      </c>
      <c r="E207" s="190" t="s">
        <v>19</v>
      </c>
      <c r="F207" s="191">
        <v>295</v>
      </c>
      <c r="G207" s="191">
        <v>289</v>
      </c>
      <c r="H207" s="192">
        <f t="shared" si="3"/>
        <v>97.966101694915253</v>
      </c>
    </row>
    <row r="208" spans="1:8" ht="26.4" outlineLevel="3" x14ac:dyDescent="0.25">
      <c r="A208" s="185" t="s">
        <v>239</v>
      </c>
      <c r="B208" s="184" t="s">
        <v>843</v>
      </c>
      <c r="C208" s="184" t="s">
        <v>232</v>
      </c>
      <c r="D208" s="184" t="s">
        <v>240</v>
      </c>
      <c r="E208" s="184"/>
      <c r="F208" s="186">
        <v>81443</v>
      </c>
      <c r="G208" s="186">
        <v>81181.7</v>
      </c>
      <c r="H208" s="187">
        <f t="shared" si="3"/>
        <v>99.679162113379917</v>
      </c>
    </row>
    <row r="209" spans="1:8" ht="26.4" outlineLevel="4" x14ac:dyDescent="0.25">
      <c r="A209" s="185" t="s">
        <v>241</v>
      </c>
      <c r="B209" s="184" t="s">
        <v>843</v>
      </c>
      <c r="C209" s="184" t="s">
        <v>232</v>
      </c>
      <c r="D209" s="184" t="s">
        <v>242</v>
      </c>
      <c r="E209" s="184"/>
      <c r="F209" s="186">
        <v>81443</v>
      </c>
      <c r="G209" s="186">
        <v>81181.7</v>
      </c>
      <c r="H209" s="187">
        <f t="shared" si="3"/>
        <v>99.679162113379917</v>
      </c>
    </row>
    <row r="210" spans="1:8" ht="39.6" outlineLevel="5" x14ac:dyDescent="0.25">
      <c r="A210" s="185" t="s">
        <v>243</v>
      </c>
      <c r="B210" s="184" t="s">
        <v>843</v>
      </c>
      <c r="C210" s="184" t="s">
        <v>232</v>
      </c>
      <c r="D210" s="184" t="s">
        <v>244</v>
      </c>
      <c r="E210" s="184"/>
      <c r="F210" s="186">
        <v>81166.3</v>
      </c>
      <c r="G210" s="186">
        <v>81065.3</v>
      </c>
      <c r="H210" s="187">
        <f t="shared" si="3"/>
        <v>99.875564119591502</v>
      </c>
    </row>
    <row r="211" spans="1:8" outlineLevel="7" x14ac:dyDescent="0.25">
      <c r="A211" s="189" t="s">
        <v>18</v>
      </c>
      <c r="B211" s="190" t="s">
        <v>843</v>
      </c>
      <c r="C211" s="190" t="s">
        <v>232</v>
      </c>
      <c r="D211" s="190" t="s">
        <v>244</v>
      </c>
      <c r="E211" s="190" t="s">
        <v>19</v>
      </c>
      <c r="F211" s="191">
        <v>81166.3</v>
      </c>
      <c r="G211" s="191">
        <v>81065.3</v>
      </c>
      <c r="H211" s="192">
        <f t="shared" si="3"/>
        <v>99.875564119591502</v>
      </c>
    </row>
    <row r="212" spans="1:8" outlineLevel="5" x14ac:dyDescent="0.25">
      <c r="A212" s="185" t="s">
        <v>245</v>
      </c>
      <c r="B212" s="184" t="s">
        <v>843</v>
      </c>
      <c r="C212" s="184" t="s">
        <v>232</v>
      </c>
      <c r="D212" s="184" t="s">
        <v>246</v>
      </c>
      <c r="E212" s="184"/>
      <c r="F212" s="186">
        <v>100</v>
      </c>
      <c r="G212" s="186">
        <v>49.9</v>
      </c>
      <c r="H212" s="187">
        <f t="shared" si="3"/>
        <v>49.9</v>
      </c>
    </row>
    <row r="213" spans="1:8" outlineLevel="7" x14ac:dyDescent="0.25">
      <c r="A213" s="189" t="s">
        <v>18</v>
      </c>
      <c r="B213" s="190" t="s">
        <v>843</v>
      </c>
      <c r="C213" s="190" t="s">
        <v>232</v>
      </c>
      <c r="D213" s="190" t="s">
        <v>246</v>
      </c>
      <c r="E213" s="190" t="s">
        <v>19</v>
      </c>
      <c r="F213" s="191">
        <v>100</v>
      </c>
      <c r="G213" s="191">
        <v>49.9</v>
      </c>
      <c r="H213" s="192">
        <f t="shared" si="3"/>
        <v>49.9</v>
      </c>
    </row>
    <row r="214" spans="1:8" ht="42.6" customHeight="1" outlineLevel="5" x14ac:dyDescent="0.25">
      <c r="A214" s="185" t="s">
        <v>247</v>
      </c>
      <c r="B214" s="184" t="s">
        <v>843</v>
      </c>
      <c r="C214" s="184" t="s">
        <v>232</v>
      </c>
      <c r="D214" s="184" t="s">
        <v>248</v>
      </c>
      <c r="E214" s="184"/>
      <c r="F214" s="186">
        <v>176</v>
      </c>
      <c r="G214" s="186">
        <v>65.8</v>
      </c>
      <c r="H214" s="187">
        <f t="shared" si="3"/>
        <v>37.386363636363633</v>
      </c>
    </row>
    <row r="215" spans="1:8" outlineLevel="7" x14ac:dyDescent="0.25">
      <c r="A215" s="189" t="s">
        <v>18</v>
      </c>
      <c r="B215" s="190" t="s">
        <v>843</v>
      </c>
      <c r="C215" s="190" t="s">
        <v>232</v>
      </c>
      <c r="D215" s="190" t="s">
        <v>248</v>
      </c>
      <c r="E215" s="190" t="s">
        <v>19</v>
      </c>
      <c r="F215" s="191">
        <v>176</v>
      </c>
      <c r="G215" s="191">
        <v>65.8</v>
      </c>
      <c r="H215" s="192">
        <f t="shared" si="3"/>
        <v>37.386363636363633</v>
      </c>
    </row>
    <row r="216" spans="1:8" ht="52.8" outlineLevel="5" x14ac:dyDescent="0.25">
      <c r="A216" s="185" t="s">
        <v>249</v>
      </c>
      <c r="B216" s="184" t="s">
        <v>843</v>
      </c>
      <c r="C216" s="184" t="s">
        <v>232</v>
      </c>
      <c r="D216" s="184" t="s">
        <v>250</v>
      </c>
      <c r="E216" s="184"/>
      <c r="F216" s="186">
        <v>0.7</v>
      </c>
      <c r="G216" s="186">
        <v>0.7</v>
      </c>
      <c r="H216" s="187">
        <f t="shared" si="3"/>
        <v>100</v>
      </c>
    </row>
    <row r="217" spans="1:8" outlineLevel="7" x14ac:dyDescent="0.25">
      <c r="A217" s="189" t="s">
        <v>18</v>
      </c>
      <c r="B217" s="190" t="s">
        <v>843</v>
      </c>
      <c r="C217" s="190" t="s">
        <v>232</v>
      </c>
      <c r="D217" s="190" t="s">
        <v>250</v>
      </c>
      <c r="E217" s="190" t="s">
        <v>19</v>
      </c>
      <c r="F217" s="191">
        <v>0.7</v>
      </c>
      <c r="G217" s="191">
        <v>0.7</v>
      </c>
      <c r="H217" s="192">
        <f t="shared" si="3"/>
        <v>100</v>
      </c>
    </row>
    <row r="218" spans="1:8" outlineLevel="2" x14ac:dyDescent="0.25">
      <c r="A218" s="185" t="s">
        <v>251</v>
      </c>
      <c r="B218" s="184" t="s">
        <v>843</v>
      </c>
      <c r="C218" s="184" t="s">
        <v>252</v>
      </c>
      <c r="D218" s="184"/>
      <c r="E218" s="184"/>
      <c r="F218" s="186">
        <v>462336.6</v>
      </c>
      <c r="G218" s="186">
        <v>448592.8</v>
      </c>
      <c r="H218" s="187">
        <f t="shared" si="3"/>
        <v>97.027317326813417</v>
      </c>
    </row>
    <row r="219" spans="1:8" ht="26.4" outlineLevel="3" x14ac:dyDescent="0.25">
      <c r="A219" s="185" t="s">
        <v>239</v>
      </c>
      <c r="B219" s="184" t="s">
        <v>843</v>
      </c>
      <c r="C219" s="184" t="s">
        <v>252</v>
      </c>
      <c r="D219" s="184" t="s">
        <v>240</v>
      </c>
      <c r="E219" s="184"/>
      <c r="F219" s="186">
        <v>396339.8</v>
      </c>
      <c r="G219" s="186">
        <v>388917.3</v>
      </c>
      <c r="H219" s="187">
        <f t="shared" si="3"/>
        <v>98.127238294009331</v>
      </c>
    </row>
    <row r="220" spans="1:8" ht="26.4" outlineLevel="4" x14ac:dyDescent="0.25">
      <c r="A220" s="185" t="s">
        <v>253</v>
      </c>
      <c r="B220" s="184" t="s">
        <v>843</v>
      </c>
      <c r="C220" s="184" t="s">
        <v>252</v>
      </c>
      <c r="D220" s="184" t="s">
        <v>254</v>
      </c>
      <c r="E220" s="184"/>
      <c r="F220" s="186">
        <v>367284.5</v>
      </c>
      <c r="G220" s="186">
        <v>362799.6</v>
      </c>
      <c r="H220" s="187">
        <f t="shared" si="3"/>
        <v>98.77890300298543</v>
      </c>
    </row>
    <row r="221" spans="1:8" ht="26.4" outlineLevel="5" x14ac:dyDescent="0.25">
      <c r="A221" s="185" t="s">
        <v>255</v>
      </c>
      <c r="B221" s="184" t="s">
        <v>843</v>
      </c>
      <c r="C221" s="184" t="s">
        <v>252</v>
      </c>
      <c r="D221" s="184" t="s">
        <v>256</v>
      </c>
      <c r="E221" s="184"/>
      <c r="F221" s="186">
        <v>97800</v>
      </c>
      <c r="G221" s="186">
        <v>97800</v>
      </c>
      <c r="H221" s="187">
        <f t="shared" si="3"/>
        <v>100</v>
      </c>
    </row>
    <row r="222" spans="1:8" outlineLevel="7" x14ac:dyDescent="0.25">
      <c r="A222" s="189" t="s">
        <v>18</v>
      </c>
      <c r="B222" s="190" t="s">
        <v>843</v>
      </c>
      <c r="C222" s="190" t="s">
        <v>252</v>
      </c>
      <c r="D222" s="190" t="s">
        <v>256</v>
      </c>
      <c r="E222" s="190" t="s">
        <v>19</v>
      </c>
      <c r="F222" s="191">
        <v>97800</v>
      </c>
      <c r="G222" s="191">
        <v>97800</v>
      </c>
      <c r="H222" s="192">
        <f t="shared" si="3"/>
        <v>100</v>
      </c>
    </row>
    <row r="223" spans="1:8" ht="26.4" outlineLevel="5" x14ac:dyDescent="0.25">
      <c r="A223" s="185" t="s">
        <v>257</v>
      </c>
      <c r="B223" s="184" t="s">
        <v>843</v>
      </c>
      <c r="C223" s="184" t="s">
        <v>252</v>
      </c>
      <c r="D223" s="184" t="s">
        <v>258</v>
      </c>
      <c r="E223" s="184"/>
      <c r="F223" s="186">
        <v>1900</v>
      </c>
      <c r="G223" s="186">
        <v>1900</v>
      </c>
      <c r="H223" s="187">
        <f t="shared" si="3"/>
        <v>100</v>
      </c>
    </row>
    <row r="224" spans="1:8" outlineLevel="7" x14ac:dyDescent="0.25">
      <c r="A224" s="189" t="s">
        <v>18</v>
      </c>
      <c r="B224" s="190" t="s">
        <v>843</v>
      </c>
      <c r="C224" s="190" t="s">
        <v>252</v>
      </c>
      <c r="D224" s="190" t="s">
        <v>258</v>
      </c>
      <c r="E224" s="190" t="s">
        <v>19</v>
      </c>
      <c r="F224" s="191">
        <v>1900</v>
      </c>
      <c r="G224" s="191">
        <v>1900</v>
      </c>
      <c r="H224" s="192">
        <f t="shared" si="3"/>
        <v>100</v>
      </c>
    </row>
    <row r="225" spans="1:8" outlineLevel="5" x14ac:dyDescent="0.25">
      <c r="A225" s="185" t="s">
        <v>259</v>
      </c>
      <c r="B225" s="184" t="s">
        <v>843</v>
      </c>
      <c r="C225" s="184" t="s">
        <v>252</v>
      </c>
      <c r="D225" s="184" t="s">
        <v>260</v>
      </c>
      <c r="E225" s="184"/>
      <c r="F225" s="186">
        <v>9749.7999999999993</v>
      </c>
      <c r="G225" s="186">
        <v>9749.7000000000007</v>
      </c>
      <c r="H225" s="187">
        <f t="shared" si="3"/>
        <v>99.998974337935152</v>
      </c>
    </row>
    <row r="226" spans="1:8" outlineLevel="7" x14ac:dyDescent="0.25">
      <c r="A226" s="189" t="s">
        <v>18</v>
      </c>
      <c r="B226" s="190" t="s">
        <v>843</v>
      </c>
      <c r="C226" s="190" t="s">
        <v>252</v>
      </c>
      <c r="D226" s="190" t="s">
        <v>260</v>
      </c>
      <c r="E226" s="190" t="s">
        <v>19</v>
      </c>
      <c r="F226" s="191">
        <v>9749.7999999999993</v>
      </c>
      <c r="G226" s="191">
        <v>9749.7000000000007</v>
      </c>
      <c r="H226" s="192">
        <f t="shared" si="3"/>
        <v>99.998974337935152</v>
      </c>
    </row>
    <row r="227" spans="1:8" outlineLevel="5" x14ac:dyDescent="0.25">
      <c r="A227" s="185" t="s">
        <v>261</v>
      </c>
      <c r="B227" s="184" t="s">
        <v>843</v>
      </c>
      <c r="C227" s="184" t="s">
        <v>252</v>
      </c>
      <c r="D227" s="184" t="s">
        <v>262</v>
      </c>
      <c r="E227" s="184"/>
      <c r="F227" s="186">
        <v>112885.9</v>
      </c>
      <c r="G227" s="186">
        <v>111923.9</v>
      </c>
      <c r="H227" s="187">
        <f t="shared" si="3"/>
        <v>99.147812082819911</v>
      </c>
    </row>
    <row r="228" spans="1:8" outlineLevel="7" x14ac:dyDescent="0.25">
      <c r="A228" s="189" t="s">
        <v>18</v>
      </c>
      <c r="B228" s="190" t="s">
        <v>843</v>
      </c>
      <c r="C228" s="190" t="s">
        <v>252</v>
      </c>
      <c r="D228" s="190" t="s">
        <v>262</v>
      </c>
      <c r="E228" s="190" t="s">
        <v>19</v>
      </c>
      <c r="F228" s="191">
        <v>112885.9</v>
      </c>
      <c r="G228" s="191">
        <v>111923.9</v>
      </c>
      <c r="H228" s="192">
        <f t="shared" si="3"/>
        <v>99.147812082819911</v>
      </c>
    </row>
    <row r="229" spans="1:8" ht="26.4" outlineLevel="5" x14ac:dyDescent="0.25">
      <c r="A229" s="185" t="s">
        <v>263</v>
      </c>
      <c r="B229" s="184" t="s">
        <v>843</v>
      </c>
      <c r="C229" s="184" t="s">
        <v>252</v>
      </c>
      <c r="D229" s="184" t="s">
        <v>264</v>
      </c>
      <c r="E229" s="184"/>
      <c r="F229" s="186">
        <v>1115.9000000000001</v>
      </c>
      <c r="G229" s="186">
        <v>1115.8</v>
      </c>
      <c r="H229" s="187">
        <f t="shared" si="3"/>
        <v>99.99103862353256</v>
      </c>
    </row>
    <row r="230" spans="1:8" outlineLevel="7" x14ac:dyDescent="0.25">
      <c r="A230" s="189" t="s">
        <v>18</v>
      </c>
      <c r="B230" s="190" t="s">
        <v>843</v>
      </c>
      <c r="C230" s="190" t="s">
        <v>252</v>
      </c>
      <c r="D230" s="190" t="s">
        <v>264</v>
      </c>
      <c r="E230" s="190" t="s">
        <v>19</v>
      </c>
      <c r="F230" s="191">
        <v>1115.9000000000001</v>
      </c>
      <c r="G230" s="191">
        <v>1115.8</v>
      </c>
      <c r="H230" s="192">
        <f t="shared" si="3"/>
        <v>99.99103862353256</v>
      </c>
    </row>
    <row r="231" spans="1:8" ht="26.4" outlineLevel="5" x14ac:dyDescent="0.25">
      <c r="A231" s="185" t="s">
        <v>265</v>
      </c>
      <c r="B231" s="184" t="s">
        <v>843</v>
      </c>
      <c r="C231" s="184" t="s">
        <v>252</v>
      </c>
      <c r="D231" s="184" t="s">
        <v>266</v>
      </c>
      <c r="E231" s="184"/>
      <c r="F231" s="186">
        <v>117873</v>
      </c>
      <c r="G231" s="186">
        <v>117512.4</v>
      </c>
      <c r="H231" s="187">
        <f t="shared" si="3"/>
        <v>99.694077524114931</v>
      </c>
    </row>
    <row r="232" spans="1:8" outlineLevel="7" x14ac:dyDescent="0.25">
      <c r="A232" s="189" t="s">
        <v>18</v>
      </c>
      <c r="B232" s="190" t="s">
        <v>843</v>
      </c>
      <c r="C232" s="190" t="s">
        <v>252</v>
      </c>
      <c r="D232" s="190" t="s">
        <v>266</v>
      </c>
      <c r="E232" s="190" t="s">
        <v>19</v>
      </c>
      <c r="F232" s="191">
        <v>117873</v>
      </c>
      <c r="G232" s="191">
        <v>117512.4</v>
      </c>
      <c r="H232" s="192">
        <f t="shared" si="3"/>
        <v>99.694077524114931</v>
      </c>
    </row>
    <row r="233" spans="1:8" ht="39.6" outlineLevel="5" x14ac:dyDescent="0.25">
      <c r="A233" s="185" t="s">
        <v>267</v>
      </c>
      <c r="B233" s="184" t="s">
        <v>843</v>
      </c>
      <c r="C233" s="184" t="s">
        <v>252</v>
      </c>
      <c r="D233" s="184" t="s">
        <v>268</v>
      </c>
      <c r="E233" s="184"/>
      <c r="F233" s="186">
        <v>935</v>
      </c>
      <c r="G233" s="186">
        <v>935</v>
      </c>
      <c r="H233" s="187">
        <f t="shared" si="3"/>
        <v>100</v>
      </c>
    </row>
    <row r="234" spans="1:8" outlineLevel="7" x14ac:dyDescent="0.25">
      <c r="A234" s="189" t="s">
        <v>18</v>
      </c>
      <c r="B234" s="190" t="s">
        <v>843</v>
      </c>
      <c r="C234" s="190" t="s">
        <v>252</v>
      </c>
      <c r="D234" s="190" t="s">
        <v>268</v>
      </c>
      <c r="E234" s="190" t="s">
        <v>19</v>
      </c>
      <c r="F234" s="191">
        <v>935</v>
      </c>
      <c r="G234" s="191">
        <v>935</v>
      </c>
      <c r="H234" s="192">
        <f t="shared" si="3"/>
        <v>100</v>
      </c>
    </row>
    <row r="235" spans="1:8" ht="26.4" outlineLevel="5" x14ac:dyDescent="0.25">
      <c r="A235" s="185" t="s">
        <v>269</v>
      </c>
      <c r="B235" s="184" t="s">
        <v>843</v>
      </c>
      <c r="C235" s="184" t="s">
        <v>252</v>
      </c>
      <c r="D235" s="184" t="s">
        <v>270</v>
      </c>
      <c r="E235" s="184"/>
      <c r="F235" s="186">
        <v>25014.9</v>
      </c>
      <c r="G235" s="186">
        <v>21853.5</v>
      </c>
      <c r="H235" s="187">
        <f t="shared" si="3"/>
        <v>87.36193228835613</v>
      </c>
    </row>
    <row r="236" spans="1:8" outlineLevel="7" x14ac:dyDescent="0.25">
      <c r="A236" s="189" t="s">
        <v>18</v>
      </c>
      <c r="B236" s="190" t="s">
        <v>843</v>
      </c>
      <c r="C236" s="190" t="s">
        <v>252</v>
      </c>
      <c r="D236" s="190" t="s">
        <v>270</v>
      </c>
      <c r="E236" s="190" t="s">
        <v>19</v>
      </c>
      <c r="F236" s="191">
        <v>25014.9</v>
      </c>
      <c r="G236" s="191">
        <v>21853.5</v>
      </c>
      <c r="H236" s="192">
        <f t="shared" si="3"/>
        <v>87.36193228835613</v>
      </c>
    </row>
    <row r="237" spans="1:8" ht="39.6" outlineLevel="5" x14ac:dyDescent="0.25">
      <c r="A237" s="185" t="s">
        <v>271</v>
      </c>
      <c r="B237" s="184" t="s">
        <v>843</v>
      </c>
      <c r="C237" s="184" t="s">
        <v>252</v>
      </c>
      <c r="D237" s="184" t="s">
        <v>272</v>
      </c>
      <c r="E237" s="184"/>
      <c r="F237" s="186">
        <v>10</v>
      </c>
      <c r="G237" s="186">
        <v>9.4</v>
      </c>
      <c r="H237" s="187">
        <f t="shared" si="3"/>
        <v>94</v>
      </c>
    </row>
    <row r="238" spans="1:8" outlineLevel="7" x14ac:dyDescent="0.25">
      <c r="A238" s="189" t="s">
        <v>18</v>
      </c>
      <c r="B238" s="190" t="s">
        <v>843</v>
      </c>
      <c r="C238" s="190" t="s">
        <v>252</v>
      </c>
      <c r="D238" s="190" t="s">
        <v>272</v>
      </c>
      <c r="E238" s="190" t="s">
        <v>19</v>
      </c>
      <c r="F238" s="191">
        <v>10</v>
      </c>
      <c r="G238" s="191">
        <v>9.4</v>
      </c>
      <c r="H238" s="192">
        <f t="shared" si="3"/>
        <v>94</v>
      </c>
    </row>
    <row r="239" spans="1:8" outlineLevel="4" x14ac:dyDescent="0.25">
      <c r="A239" s="185" t="s">
        <v>273</v>
      </c>
      <c r="B239" s="184" t="s">
        <v>843</v>
      </c>
      <c r="C239" s="184" t="s">
        <v>252</v>
      </c>
      <c r="D239" s="184" t="s">
        <v>274</v>
      </c>
      <c r="E239" s="184"/>
      <c r="F239" s="186">
        <v>29055.3</v>
      </c>
      <c r="G239" s="186">
        <v>26117.7</v>
      </c>
      <c r="H239" s="187">
        <f t="shared" si="3"/>
        <v>89.889624268205807</v>
      </c>
    </row>
    <row r="240" spans="1:8" ht="26.4" outlineLevel="5" x14ac:dyDescent="0.25">
      <c r="A240" s="185" t="s">
        <v>275</v>
      </c>
      <c r="B240" s="184" t="s">
        <v>843</v>
      </c>
      <c r="C240" s="184" t="s">
        <v>252</v>
      </c>
      <c r="D240" s="184" t="s">
        <v>276</v>
      </c>
      <c r="E240" s="184"/>
      <c r="F240" s="186">
        <v>26399.3</v>
      </c>
      <c r="G240" s="186">
        <v>24318.400000000001</v>
      </c>
      <c r="H240" s="187">
        <f t="shared" si="3"/>
        <v>92.117594027114365</v>
      </c>
    </row>
    <row r="241" spans="1:8" outlineLevel="7" x14ac:dyDescent="0.25">
      <c r="A241" s="189" t="s">
        <v>18</v>
      </c>
      <c r="B241" s="190" t="s">
        <v>843</v>
      </c>
      <c r="C241" s="190" t="s">
        <v>252</v>
      </c>
      <c r="D241" s="190" t="s">
        <v>276</v>
      </c>
      <c r="E241" s="190" t="s">
        <v>19</v>
      </c>
      <c r="F241" s="191">
        <v>25899.3</v>
      </c>
      <c r="G241" s="191">
        <v>23818.400000000001</v>
      </c>
      <c r="H241" s="192">
        <f t="shared" si="3"/>
        <v>91.965419914823954</v>
      </c>
    </row>
    <row r="242" spans="1:8" ht="26.4" outlineLevel="7" x14ac:dyDescent="0.25">
      <c r="A242" s="189" t="s">
        <v>106</v>
      </c>
      <c r="B242" s="190" t="s">
        <v>843</v>
      </c>
      <c r="C242" s="190" t="s">
        <v>252</v>
      </c>
      <c r="D242" s="190" t="s">
        <v>276</v>
      </c>
      <c r="E242" s="190" t="s">
        <v>107</v>
      </c>
      <c r="F242" s="191">
        <v>500</v>
      </c>
      <c r="G242" s="191">
        <v>500</v>
      </c>
      <c r="H242" s="192">
        <f t="shared" si="3"/>
        <v>100</v>
      </c>
    </row>
    <row r="243" spans="1:8" ht="26.4" outlineLevel="5" x14ac:dyDescent="0.25">
      <c r="A243" s="185" t="s">
        <v>277</v>
      </c>
      <c r="B243" s="184" t="s">
        <v>843</v>
      </c>
      <c r="C243" s="184" t="s">
        <v>252</v>
      </c>
      <c r="D243" s="184" t="s">
        <v>278</v>
      </c>
      <c r="E243" s="184"/>
      <c r="F243" s="186">
        <v>2523</v>
      </c>
      <c r="G243" s="186">
        <v>1704.4</v>
      </c>
      <c r="H243" s="187">
        <f t="shared" si="3"/>
        <v>67.554498612762586</v>
      </c>
    </row>
    <row r="244" spans="1:8" outlineLevel="7" x14ac:dyDescent="0.25">
      <c r="A244" s="189" t="s">
        <v>18</v>
      </c>
      <c r="B244" s="190" t="s">
        <v>843</v>
      </c>
      <c r="C244" s="190" t="s">
        <v>252</v>
      </c>
      <c r="D244" s="190" t="s">
        <v>278</v>
      </c>
      <c r="E244" s="190" t="s">
        <v>19</v>
      </c>
      <c r="F244" s="191">
        <v>2523</v>
      </c>
      <c r="G244" s="191">
        <v>1704.4</v>
      </c>
      <c r="H244" s="192">
        <f t="shared" si="3"/>
        <v>67.554498612762586</v>
      </c>
    </row>
    <row r="245" spans="1:8" ht="26.4" outlineLevel="5" x14ac:dyDescent="0.25">
      <c r="A245" s="185" t="s">
        <v>279</v>
      </c>
      <c r="B245" s="184" t="s">
        <v>843</v>
      </c>
      <c r="C245" s="184" t="s">
        <v>252</v>
      </c>
      <c r="D245" s="184" t="s">
        <v>280</v>
      </c>
      <c r="E245" s="184"/>
      <c r="F245" s="186">
        <v>133</v>
      </c>
      <c r="G245" s="186">
        <v>94.8</v>
      </c>
      <c r="H245" s="187">
        <f t="shared" si="3"/>
        <v>71.278195488721806</v>
      </c>
    </row>
    <row r="246" spans="1:8" outlineLevel="7" x14ac:dyDescent="0.25">
      <c r="A246" s="189" t="s">
        <v>18</v>
      </c>
      <c r="B246" s="190" t="s">
        <v>843</v>
      </c>
      <c r="C246" s="190" t="s">
        <v>252</v>
      </c>
      <c r="D246" s="190" t="s">
        <v>280</v>
      </c>
      <c r="E246" s="190" t="s">
        <v>19</v>
      </c>
      <c r="F246" s="191">
        <v>133</v>
      </c>
      <c r="G246" s="191">
        <v>94.8</v>
      </c>
      <c r="H246" s="192">
        <f t="shared" si="3"/>
        <v>71.278195488721806</v>
      </c>
    </row>
    <row r="247" spans="1:8" ht="26.4" outlineLevel="3" x14ac:dyDescent="0.25">
      <c r="A247" s="185" t="s">
        <v>58</v>
      </c>
      <c r="B247" s="184" t="s">
        <v>843</v>
      </c>
      <c r="C247" s="184" t="s">
        <v>252</v>
      </c>
      <c r="D247" s="184" t="s">
        <v>59</v>
      </c>
      <c r="E247" s="184"/>
      <c r="F247" s="186">
        <v>65996.800000000003</v>
      </c>
      <c r="G247" s="186">
        <v>59675.5</v>
      </c>
      <c r="H247" s="187">
        <f t="shared" si="3"/>
        <v>90.421808330100845</v>
      </c>
    </row>
    <row r="248" spans="1:8" outlineLevel="4" x14ac:dyDescent="0.25">
      <c r="A248" s="185" t="s">
        <v>281</v>
      </c>
      <c r="B248" s="184" t="s">
        <v>843</v>
      </c>
      <c r="C248" s="184" t="s">
        <v>252</v>
      </c>
      <c r="D248" s="184" t="s">
        <v>282</v>
      </c>
      <c r="E248" s="184"/>
      <c r="F248" s="186">
        <v>65996.800000000003</v>
      </c>
      <c r="G248" s="186">
        <v>59675.5</v>
      </c>
      <c r="H248" s="187">
        <f t="shared" si="3"/>
        <v>90.421808330100845</v>
      </c>
    </row>
    <row r="249" spans="1:8" outlineLevel="5" x14ac:dyDescent="0.25">
      <c r="A249" s="185" t="s">
        <v>283</v>
      </c>
      <c r="B249" s="184" t="s">
        <v>843</v>
      </c>
      <c r="C249" s="184" t="s">
        <v>252</v>
      </c>
      <c r="D249" s="184" t="s">
        <v>284</v>
      </c>
      <c r="E249" s="184"/>
      <c r="F249" s="186">
        <v>2831</v>
      </c>
      <c r="G249" s="186">
        <v>2106.1</v>
      </c>
      <c r="H249" s="187">
        <f t="shared" si="3"/>
        <v>74.394206993995056</v>
      </c>
    </row>
    <row r="250" spans="1:8" outlineLevel="7" x14ac:dyDescent="0.25">
      <c r="A250" s="189" t="s">
        <v>18</v>
      </c>
      <c r="B250" s="190" t="s">
        <v>843</v>
      </c>
      <c r="C250" s="190" t="s">
        <v>252</v>
      </c>
      <c r="D250" s="190" t="s">
        <v>284</v>
      </c>
      <c r="E250" s="190" t="s">
        <v>19</v>
      </c>
      <c r="F250" s="191">
        <v>2831</v>
      </c>
      <c r="G250" s="191">
        <v>2106.1</v>
      </c>
      <c r="H250" s="192">
        <f t="shared" si="3"/>
        <v>74.394206993995056</v>
      </c>
    </row>
    <row r="251" spans="1:8" ht="26.4" outlineLevel="5" x14ac:dyDescent="0.25">
      <c r="A251" s="185" t="s">
        <v>285</v>
      </c>
      <c r="B251" s="184" t="s">
        <v>843</v>
      </c>
      <c r="C251" s="184" t="s">
        <v>252</v>
      </c>
      <c r="D251" s="184" t="s">
        <v>286</v>
      </c>
      <c r="E251" s="184"/>
      <c r="F251" s="186">
        <v>63165.8</v>
      </c>
      <c r="G251" s="186">
        <v>57569.4</v>
      </c>
      <c r="H251" s="187">
        <f t="shared" si="3"/>
        <v>91.140142292189751</v>
      </c>
    </row>
    <row r="252" spans="1:8" outlineLevel="7" x14ac:dyDescent="0.25">
      <c r="A252" s="189" t="s">
        <v>18</v>
      </c>
      <c r="B252" s="190" t="s">
        <v>843</v>
      </c>
      <c r="C252" s="190" t="s">
        <v>252</v>
      </c>
      <c r="D252" s="190" t="s">
        <v>286</v>
      </c>
      <c r="E252" s="190" t="s">
        <v>19</v>
      </c>
      <c r="F252" s="191">
        <v>63165.8</v>
      </c>
      <c r="G252" s="191">
        <v>57569.4</v>
      </c>
      <c r="H252" s="192">
        <f t="shared" si="3"/>
        <v>91.140142292189751</v>
      </c>
    </row>
    <row r="253" spans="1:8" outlineLevel="2" x14ac:dyDescent="0.25">
      <c r="A253" s="185" t="s">
        <v>287</v>
      </c>
      <c r="B253" s="184" t="s">
        <v>843</v>
      </c>
      <c r="C253" s="184" t="s">
        <v>288</v>
      </c>
      <c r="D253" s="184"/>
      <c r="E253" s="184"/>
      <c r="F253" s="186">
        <v>10997.2</v>
      </c>
      <c r="G253" s="186">
        <v>10815.2</v>
      </c>
      <c r="H253" s="187">
        <f t="shared" si="3"/>
        <v>98.345033281198837</v>
      </c>
    </row>
    <row r="254" spans="1:8" outlineLevel="3" x14ac:dyDescent="0.25">
      <c r="A254" s="185" t="s">
        <v>148</v>
      </c>
      <c r="B254" s="184" t="s">
        <v>843</v>
      </c>
      <c r="C254" s="184" t="s">
        <v>288</v>
      </c>
      <c r="D254" s="184" t="s">
        <v>149</v>
      </c>
      <c r="E254" s="184"/>
      <c r="F254" s="186">
        <v>10997.2</v>
      </c>
      <c r="G254" s="186">
        <v>10815.2</v>
      </c>
      <c r="H254" s="187">
        <f t="shared" si="3"/>
        <v>98.345033281198837</v>
      </c>
    </row>
    <row r="255" spans="1:8" ht="26.4" outlineLevel="4" x14ac:dyDescent="0.25">
      <c r="A255" s="185" t="s">
        <v>289</v>
      </c>
      <c r="B255" s="184" t="s">
        <v>843</v>
      </c>
      <c r="C255" s="184" t="s">
        <v>288</v>
      </c>
      <c r="D255" s="184" t="s">
        <v>290</v>
      </c>
      <c r="E255" s="184"/>
      <c r="F255" s="186">
        <v>10997.2</v>
      </c>
      <c r="G255" s="186">
        <v>10815.2</v>
      </c>
      <c r="H255" s="187">
        <f t="shared" si="3"/>
        <v>98.345033281198837</v>
      </c>
    </row>
    <row r="256" spans="1:8" ht="26.4" outlineLevel="5" x14ac:dyDescent="0.25">
      <c r="A256" s="185" t="s">
        <v>291</v>
      </c>
      <c r="B256" s="184" t="s">
        <v>843</v>
      </c>
      <c r="C256" s="184" t="s">
        <v>288</v>
      </c>
      <c r="D256" s="184" t="s">
        <v>292</v>
      </c>
      <c r="E256" s="184"/>
      <c r="F256" s="186">
        <v>3245</v>
      </c>
      <c r="G256" s="186">
        <v>3208.4</v>
      </c>
      <c r="H256" s="187">
        <f t="shared" si="3"/>
        <v>98.872110939907543</v>
      </c>
    </row>
    <row r="257" spans="1:8" outlineLevel="7" x14ac:dyDescent="0.25">
      <c r="A257" s="189" t="s">
        <v>18</v>
      </c>
      <c r="B257" s="190" t="s">
        <v>843</v>
      </c>
      <c r="C257" s="190" t="s">
        <v>288</v>
      </c>
      <c r="D257" s="190" t="s">
        <v>292</v>
      </c>
      <c r="E257" s="190" t="s">
        <v>19</v>
      </c>
      <c r="F257" s="191">
        <v>3245</v>
      </c>
      <c r="G257" s="191">
        <v>3208.4</v>
      </c>
      <c r="H257" s="192">
        <f t="shared" si="3"/>
        <v>98.872110939907543</v>
      </c>
    </row>
    <row r="258" spans="1:8" ht="39.6" outlineLevel="5" x14ac:dyDescent="0.25">
      <c r="A258" s="185" t="s">
        <v>293</v>
      </c>
      <c r="B258" s="184" t="s">
        <v>843</v>
      </c>
      <c r="C258" s="184" t="s">
        <v>288</v>
      </c>
      <c r="D258" s="184" t="s">
        <v>294</v>
      </c>
      <c r="E258" s="184"/>
      <c r="F258" s="186">
        <v>296</v>
      </c>
      <c r="G258" s="186">
        <v>295.5</v>
      </c>
      <c r="H258" s="187">
        <f t="shared" si="3"/>
        <v>99.831081081081081</v>
      </c>
    </row>
    <row r="259" spans="1:8" outlineLevel="7" x14ac:dyDescent="0.25">
      <c r="A259" s="189" t="s">
        <v>18</v>
      </c>
      <c r="B259" s="190" t="s">
        <v>843</v>
      </c>
      <c r="C259" s="190" t="s">
        <v>288</v>
      </c>
      <c r="D259" s="190" t="s">
        <v>294</v>
      </c>
      <c r="E259" s="190" t="s">
        <v>19</v>
      </c>
      <c r="F259" s="191">
        <v>296</v>
      </c>
      <c r="G259" s="191">
        <v>295.5</v>
      </c>
      <c r="H259" s="192">
        <f t="shared" si="3"/>
        <v>99.831081081081081</v>
      </c>
    </row>
    <row r="260" spans="1:8" ht="28.8" customHeight="1" outlineLevel="5" x14ac:dyDescent="0.25">
      <c r="A260" s="185" t="s">
        <v>295</v>
      </c>
      <c r="B260" s="184" t="s">
        <v>843</v>
      </c>
      <c r="C260" s="184" t="s">
        <v>288</v>
      </c>
      <c r="D260" s="184" t="s">
        <v>296</v>
      </c>
      <c r="E260" s="184"/>
      <c r="F260" s="186">
        <v>1511.4</v>
      </c>
      <c r="G260" s="186">
        <v>1510.9</v>
      </c>
      <c r="H260" s="187">
        <f t="shared" si="3"/>
        <v>99.966918089188823</v>
      </c>
    </row>
    <row r="261" spans="1:8" outlineLevel="7" x14ac:dyDescent="0.25">
      <c r="A261" s="189" t="s">
        <v>18</v>
      </c>
      <c r="B261" s="190" t="s">
        <v>843</v>
      </c>
      <c r="C261" s="190" t="s">
        <v>288</v>
      </c>
      <c r="D261" s="190" t="s">
        <v>296</v>
      </c>
      <c r="E261" s="190" t="s">
        <v>19</v>
      </c>
      <c r="F261" s="191">
        <v>1511.4</v>
      </c>
      <c r="G261" s="191">
        <v>1510.9</v>
      </c>
      <c r="H261" s="192">
        <f t="shared" si="3"/>
        <v>99.966918089188823</v>
      </c>
    </row>
    <row r="262" spans="1:8" ht="39.6" outlineLevel="5" x14ac:dyDescent="0.25">
      <c r="A262" s="185" t="s">
        <v>297</v>
      </c>
      <c r="B262" s="184" t="s">
        <v>843</v>
      </c>
      <c r="C262" s="184" t="s">
        <v>288</v>
      </c>
      <c r="D262" s="184" t="s">
        <v>298</v>
      </c>
      <c r="E262" s="184"/>
      <c r="F262" s="186">
        <v>5426.6</v>
      </c>
      <c r="G262" s="186">
        <v>5426.5</v>
      </c>
      <c r="H262" s="187">
        <f t="shared" si="3"/>
        <v>99.998157225518739</v>
      </c>
    </row>
    <row r="263" spans="1:8" outlineLevel="7" x14ac:dyDescent="0.25">
      <c r="A263" s="189" t="s">
        <v>18</v>
      </c>
      <c r="B263" s="190" t="s">
        <v>843</v>
      </c>
      <c r="C263" s="190" t="s">
        <v>288</v>
      </c>
      <c r="D263" s="190" t="s">
        <v>298</v>
      </c>
      <c r="E263" s="190" t="s">
        <v>19</v>
      </c>
      <c r="F263" s="191">
        <v>5426.6</v>
      </c>
      <c r="G263" s="191">
        <v>5426.5</v>
      </c>
      <c r="H263" s="192">
        <f t="shared" si="3"/>
        <v>99.998157225518739</v>
      </c>
    </row>
    <row r="264" spans="1:8" ht="26.4" outlineLevel="5" x14ac:dyDescent="0.25">
      <c r="A264" s="185" t="s">
        <v>299</v>
      </c>
      <c r="B264" s="184" t="s">
        <v>843</v>
      </c>
      <c r="C264" s="184" t="s">
        <v>288</v>
      </c>
      <c r="D264" s="184" t="s">
        <v>300</v>
      </c>
      <c r="E264" s="184"/>
      <c r="F264" s="186">
        <v>431</v>
      </c>
      <c r="G264" s="186">
        <v>287.10000000000002</v>
      </c>
      <c r="H264" s="187">
        <f t="shared" ref="H264:H327" si="4">G264*100/F264</f>
        <v>66.612529002320187</v>
      </c>
    </row>
    <row r="265" spans="1:8" outlineLevel="7" x14ac:dyDescent="0.25">
      <c r="A265" s="189" t="s">
        <v>18</v>
      </c>
      <c r="B265" s="190" t="s">
        <v>843</v>
      </c>
      <c r="C265" s="190" t="s">
        <v>288</v>
      </c>
      <c r="D265" s="190" t="s">
        <v>300</v>
      </c>
      <c r="E265" s="190" t="s">
        <v>19</v>
      </c>
      <c r="F265" s="191">
        <v>431</v>
      </c>
      <c r="G265" s="191">
        <v>287.10000000000002</v>
      </c>
      <c r="H265" s="192">
        <f t="shared" si="4"/>
        <v>66.612529002320187</v>
      </c>
    </row>
    <row r="266" spans="1:8" ht="26.4" outlineLevel="5" x14ac:dyDescent="0.25">
      <c r="A266" s="185" t="s">
        <v>301</v>
      </c>
      <c r="B266" s="184" t="s">
        <v>843</v>
      </c>
      <c r="C266" s="184" t="s">
        <v>288</v>
      </c>
      <c r="D266" s="184" t="s">
        <v>302</v>
      </c>
      <c r="E266" s="184"/>
      <c r="F266" s="186">
        <v>87.2</v>
      </c>
      <c r="G266" s="186">
        <v>86.7</v>
      </c>
      <c r="H266" s="187">
        <f t="shared" si="4"/>
        <v>99.426605504587158</v>
      </c>
    </row>
    <row r="267" spans="1:8" outlineLevel="7" x14ac:dyDescent="0.25">
      <c r="A267" s="189" t="s">
        <v>18</v>
      </c>
      <c r="B267" s="190" t="s">
        <v>843</v>
      </c>
      <c r="C267" s="190" t="s">
        <v>288</v>
      </c>
      <c r="D267" s="190" t="s">
        <v>302</v>
      </c>
      <c r="E267" s="190" t="s">
        <v>19</v>
      </c>
      <c r="F267" s="191">
        <v>87.2</v>
      </c>
      <c r="G267" s="191">
        <v>86.7</v>
      </c>
      <c r="H267" s="192">
        <f t="shared" si="4"/>
        <v>99.426605504587158</v>
      </c>
    </row>
    <row r="268" spans="1:8" outlineLevel="2" x14ac:dyDescent="0.25">
      <c r="A268" s="185" t="s">
        <v>303</v>
      </c>
      <c r="B268" s="184" t="s">
        <v>843</v>
      </c>
      <c r="C268" s="184" t="s">
        <v>304</v>
      </c>
      <c r="D268" s="184"/>
      <c r="E268" s="184"/>
      <c r="F268" s="186">
        <v>1400</v>
      </c>
      <c r="G268" s="186">
        <v>1400</v>
      </c>
      <c r="H268" s="187">
        <f t="shared" si="4"/>
        <v>100</v>
      </c>
    </row>
    <row r="269" spans="1:8" outlineLevel="3" x14ac:dyDescent="0.25">
      <c r="A269" s="185" t="s">
        <v>98</v>
      </c>
      <c r="B269" s="184" t="s">
        <v>843</v>
      </c>
      <c r="C269" s="184" t="s">
        <v>304</v>
      </c>
      <c r="D269" s="184" t="s">
        <v>99</v>
      </c>
      <c r="E269" s="184"/>
      <c r="F269" s="186">
        <v>1400</v>
      </c>
      <c r="G269" s="186">
        <v>1400</v>
      </c>
      <c r="H269" s="187">
        <f t="shared" si="4"/>
        <v>100</v>
      </c>
    </row>
    <row r="270" spans="1:8" outlineLevel="4" x14ac:dyDescent="0.25">
      <c r="A270" s="185" t="s">
        <v>305</v>
      </c>
      <c r="B270" s="184" t="s">
        <v>843</v>
      </c>
      <c r="C270" s="184" t="s">
        <v>304</v>
      </c>
      <c r="D270" s="184" t="s">
        <v>306</v>
      </c>
      <c r="E270" s="184"/>
      <c r="F270" s="186">
        <v>1400</v>
      </c>
      <c r="G270" s="186">
        <v>1400</v>
      </c>
      <c r="H270" s="187">
        <f t="shared" si="4"/>
        <v>100</v>
      </c>
    </row>
    <row r="271" spans="1:8" ht="39.6" outlineLevel="5" x14ac:dyDescent="0.25">
      <c r="A271" s="185" t="s">
        <v>307</v>
      </c>
      <c r="B271" s="184" t="s">
        <v>843</v>
      </c>
      <c r="C271" s="184" t="s">
        <v>304</v>
      </c>
      <c r="D271" s="184" t="s">
        <v>308</v>
      </c>
      <c r="E271" s="184"/>
      <c r="F271" s="186">
        <v>1400</v>
      </c>
      <c r="G271" s="186">
        <v>1400</v>
      </c>
      <c r="H271" s="187">
        <f t="shared" si="4"/>
        <v>100</v>
      </c>
    </row>
    <row r="272" spans="1:8" outlineLevel="7" x14ac:dyDescent="0.25">
      <c r="A272" s="189" t="s">
        <v>20</v>
      </c>
      <c r="B272" s="190" t="s">
        <v>843</v>
      </c>
      <c r="C272" s="190" t="s">
        <v>304</v>
      </c>
      <c r="D272" s="190" t="s">
        <v>308</v>
      </c>
      <c r="E272" s="190" t="s">
        <v>21</v>
      </c>
      <c r="F272" s="191">
        <v>1400</v>
      </c>
      <c r="G272" s="191">
        <v>1400</v>
      </c>
      <c r="H272" s="192">
        <f t="shared" si="4"/>
        <v>100</v>
      </c>
    </row>
    <row r="273" spans="1:8" outlineLevel="1" x14ac:dyDescent="0.25">
      <c r="A273" s="188" t="s">
        <v>832</v>
      </c>
      <c r="B273" s="184" t="s">
        <v>843</v>
      </c>
      <c r="C273" s="184" t="s">
        <v>309</v>
      </c>
      <c r="D273" s="184"/>
      <c r="E273" s="184"/>
      <c r="F273" s="186">
        <v>1356687.3</v>
      </c>
      <c r="G273" s="186">
        <v>1031666.3</v>
      </c>
      <c r="H273" s="187">
        <f t="shared" si="4"/>
        <v>76.043042490336575</v>
      </c>
    </row>
    <row r="274" spans="1:8" outlineLevel="2" x14ac:dyDescent="0.25">
      <c r="A274" s="185" t="s">
        <v>310</v>
      </c>
      <c r="B274" s="184" t="s">
        <v>843</v>
      </c>
      <c r="C274" s="184" t="s">
        <v>311</v>
      </c>
      <c r="D274" s="184"/>
      <c r="E274" s="184"/>
      <c r="F274" s="186">
        <v>487045.3</v>
      </c>
      <c r="G274" s="186">
        <v>273594.3</v>
      </c>
      <c r="H274" s="187">
        <f t="shared" si="4"/>
        <v>56.174302472480484</v>
      </c>
    </row>
    <row r="275" spans="1:8" outlineLevel="3" x14ac:dyDescent="0.25">
      <c r="A275" s="185" t="s">
        <v>312</v>
      </c>
      <c r="B275" s="184" t="s">
        <v>843</v>
      </c>
      <c r="C275" s="184" t="s">
        <v>311</v>
      </c>
      <c r="D275" s="184" t="s">
        <v>313</v>
      </c>
      <c r="E275" s="184"/>
      <c r="F275" s="186">
        <v>399827</v>
      </c>
      <c r="G275" s="186">
        <v>244347.4</v>
      </c>
      <c r="H275" s="187">
        <f t="shared" si="4"/>
        <v>61.113281494246259</v>
      </c>
    </row>
    <row r="276" spans="1:8" ht="26.4" outlineLevel="4" x14ac:dyDescent="0.25">
      <c r="A276" s="185" t="s">
        <v>314</v>
      </c>
      <c r="B276" s="184" t="s">
        <v>843</v>
      </c>
      <c r="C276" s="184" t="s">
        <v>311</v>
      </c>
      <c r="D276" s="184" t="s">
        <v>315</v>
      </c>
      <c r="E276" s="184"/>
      <c r="F276" s="186">
        <v>100</v>
      </c>
      <c r="G276" s="186">
        <v>99.2</v>
      </c>
      <c r="H276" s="187">
        <f t="shared" si="4"/>
        <v>99.2</v>
      </c>
    </row>
    <row r="277" spans="1:8" ht="52.8" outlineLevel="5" x14ac:dyDescent="0.25">
      <c r="A277" s="185" t="s">
        <v>316</v>
      </c>
      <c r="B277" s="184" t="s">
        <v>843</v>
      </c>
      <c r="C277" s="184" t="s">
        <v>311</v>
      </c>
      <c r="D277" s="184" t="s">
        <v>317</v>
      </c>
      <c r="E277" s="184"/>
      <c r="F277" s="186">
        <v>100</v>
      </c>
      <c r="G277" s="186">
        <v>99.2</v>
      </c>
      <c r="H277" s="187">
        <f t="shared" si="4"/>
        <v>99.2</v>
      </c>
    </row>
    <row r="278" spans="1:8" outlineLevel="7" x14ac:dyDescent="0.25">
      <c r="A278" s="189" t="s">
        <v>18</v>
      </c>
      <c r="B278" s="190" t="s">
        <v>843</v>
      </c>
      <c r="C278" s="190" t="s">
        <v>311</v>
      </c>
      <c r="D278" s="190" t="s">
        <v>317</v>
      </c>
      <c r="E278" s="190" t="s">
        <v>19</v>
      </c>
      <c r="F278" s="191">
        <v>100</v>
      </c>
      <c r="G278" s="191">
        <v>99.2</v>
      </c>
      <c r="H278" s="192">
        <f t="shared" si="4"/>
        <v>99.2</v>
      </c>
    </row>
    <row r="279" spans="1:8" ht="26.4" outlineLevel="4" x14ac:dyDescent="0.25">
      <c r="A279" s="185" t="s">
        <v>318</v>
      </c>
      <c r="B279" s="184" t="s">
        <v>843</v>
      </c>
      <c r="C279" s="184" t="s">
        <v>311</v>
      </c>
      <c r="D279" s="184" t="s">
        <v>319</v>
      </c>
      <c r="E279" s="184"/>
      <c r="F279" s="186">
        <v>399727</v>
      </c>
      <c r="G279" s="186">
        <v>244248.1</v>
      </c>
      <c r="H279" s="187">
        <f t="shared" si="4"/>
        <v>61.103728294561037</v>
      </c>
    </row>
    <row r="280" spans="1:8" outlineLevel="5" x14ac:dyDescent="0.25">
      <c r="A280" s="185" t="s">
        <v>320</v>
      </c>
      <c r="B280" s="184" t="s">
        <v>843</v>
      </c>
      <c r="C280" s="184" t="s">
        <v>311</v>
      </c>
      <c r="D280" s="184" t="s">
        <v>321</v>
      </c>
      <c r="E280" s="184"/>
      <c r="F280" s="186">
        <v>229860</v>
      </c>
      <c r="G280" s="186">
        <v>140399.29999999999</v>
      </c>
      <c r="H280" s="187">
        <f t="shared" si="4"/>
        <v>61.08035325850517</v>
      </c>
    </row>
    <row r="281" spans="1:8" outlineLevel="7" x14ac:dyDescent="0.25">
      <c r="A281" s="189" t="s">
        <v>44</v>
      </c>
      <c r="B281" s="190" t="s">
        <v>843</v>
      </c>
      <c r="C281" s="190" t="s">
        <v>311</v>
      </c>
      <c r="D281" s="190" t="s">
        <v>321</v>
      </c>
      <c r="E281" s="190" t="s">
        <v>45</v>
      </c>
      <c r="F281" s="191">
        <v>2277.6999999999998</v>
      </c>
      <c r="G281" s="191">
        <v>2277.6999999999998</v>
      </c>
      <c r="H281" s="192">
        <f t="shared" si="4"/>
        <v>100</v>
      </c>
    </row>
    <row r="282" spans="1:8" outlineLevel="7" x14ac:dyDescent="0.25">
      <c r="A282" s="189" t="s">
        <v>142</v>
      </c>
      <c r="B282" s="190" t="s">
        <v>843</v>
      </c>
      <c r="C282" s="190" t="s">
        <v>311</v>
      </c>
      <c r="D282" s="190" t="s">
        <v>321</v>
      </c>
      <c r="E282" s="190" t="s">
        <v>143</v>
      </c>
      <c r="F282" s="191">
        <v>227582.3</v>
      </c>
      <c r="G282" s="191">
        <v>138121.60000000001</v>
      </c>
      <c r="H282" s="192">
        <f t="shared" si="4"/>
        <v>60.690835798741823</v>
      </c>
    </row>
    <row r="283" spans="1:8" ht="26.4" outlineLevel="5" x14ac:dyDescent="0.25">
      <c r="A283" s="185" t="s">
        <v>322</v>
      </c>
      <c r="B283" s="184" t="s">
        <v>843</v>
      </c>
      <c r="C283" s="184" t="s">
        <v>311</v>
      </c>
      <c r="D283" s="184" t="s">
        <v>323</v>
      </c>
      <c r="E283" s="184"/>
      <c r="F283" s="186">
        <v>169867</v>
      </c>
      <c r="G283" s="186">
        <v>103848.8</v>
      </c>
      <c r="H283" s="187">
        <f t="shared" si="4"/>
        <v>61.13535883956272</v>
      </c>
    </row>
    <row r="284" spans="1:8" outlineLevel="7" x14ac:dyDescent="0.25">
      <c r="A284" s="189" t="s">
        <v>44</v>
      </c>
      <c r="B284" s="190" t="s">
        <v>843</v>
      </c>
      <c r="C284" s="190" t="s">
        <v>311</v>
      </c>
      <c r="D284" s="190" t="s">
        <v>323</v>
      </c>
      <c r="E284" s="190" t="s">
        <v>45</v>
      </c>
      <c r="F284" s="191">
        <v>377</v>
      </c>
      <c r="G284" s="191">
        <v>377</v>
      </c>
      <c r="H284" s="192">
        <f t="shared" si="4"/>
        <v>100</v>
      </c>
    </row>
    <row r="285" spans="1:8" outlineLevel="7" x14ac:dyDescent="0.25">
      <c r="A285" s="189" t="s">
        <v>142</v>
      </c>
      <c r="B285" s="190" t="s">
        <v>843</v>
      </c>
      <c r="C285" s="190" t="s">
        <v>311</v>
      </c>
      <c r="D285" s="190" t="s">
        <v>323</v>
      </c>
      <c r="E285" s="190" t="s">
        <v>143</v>
      </c>
      <c r="F285" s="191">
        <v>169490</v>
      </c>
      <c r="G285" s="191">
        <v>103471.9</v>
      </c>
      <c r="H285" s="192">
        <f t="shared" si="4"/>
        <v>61.048970440733967</v>
      </c>
    </row>
    <row r="286" spans="1:8" ht="26.4" outlineLevel="3" x14ac:dyDescent="0.25">
      <c r="A286" s="185" t="s">
        <v>58</v>
      </c>
      <c r="B286" s="184" t="s">
        <v>843</v>
      </c>
      <c r="C286" s="184" t="s">
        <v>311</v>
      </c>
      <c r="D286" s="184" t="s">
        <v>59</v>
      </c>
      <c r="E286" s="184"/>
      <c r="F286" s="186">
        <v>87218.4</v>
      </c>
      <c r="G286" s="186">
        <v>29246.9</v>
      </c>
      <c r="H286" s="187">
        <f t="shared" si="4"/>
        <v>33.532947176283905</v>
      </c>
    </row>
    <row r="287" spans="1:8" ht="26.4" outlineLevel="4" x14ac:dyDescent="0.25">
      <c r="A287" s="185" t="s">
        <v>324</v>
      </c>
      <c r="B287" s="184" t="s">
        <v>843</v>
      </c>
      <c r="C287" s="184" t="s">
        <v>311</v>
      </c>
      <c r="D287" s="184" t="s">
        <v>325</v>
      </c>
      <c r="E287" s="184"/>
      <c r="F287" s="186">
        <v>87218.4</v>
      </c>
      <c r="G287" s="186">
        <v>29246.9</v>
      </c>
      <c r="H287" s="187">
        <f t="shared" si="4"/>
        <v>33.532947176283905</v>
      </c>
    </row>
    <row r="288" spans="1:8" ht="26.4" outlineLevel="5" x14ac:dyDescent="0.25">
      <c r="A288" s="185" t="s">
        <v>326</v>
      </c>
      <c r="B288" s="184" t="s">
        <v>843</v>
      </c>
      <c r="C288" s="184" t="s">
        <v>311</v>
      </c>
      <c r="D288" s="184" t="s">
        <v>327</v>
      </c>
      <c r="E288" s="184"/>
      <c r="F288" s="186">
        <v>800</v>
      </c>
      <c r="G288" s="186">
        <v>0</v>
      </c>
      <c r="H288" s="187">
        <f t="shared" si="4"/>
        <v>0</v>
      </c>
    </row>
    <row r="289" spans="1:8" outlineLevel="7" x14ac:dyDescent="0.25">
      <c r="A289" s="189" t="s">
        <v>18</v>
      </c>
      <c r="B289" s="190" t="s">
        <v>843</v>
      </c>
      <c r="C289" s="190" t="s">
        <v>311</v>
      </c>
      <c r="D289" s="190" t="s">
        <v>327</v>
      </c>
      <c r="E289" s="190" t="s">
        <v>19</v>
      </c>
      <c r="F289" s="191">
        <v>800</v>
      </c>
      <c r="G289" s="191">
        <v>0</v>
      </c>
      <c r="H289" s="192">
        <f t="shared" si="4"/>
        <v>0</v>
      </c>
    </row>
    <row r="290" spans="1:8" outlineLevel="5" x14ac:dyDescent="0.25">
      <c r="A290" s="185" t="s">
        <v>328</v>
      </c>
      <c r="B290" s="184" t="s">
        <v>843</v>
      </c>
      <c r="C290" s="184" t="s">
        <v>311</v>
      </c>
      <c r="D290" s="184" t="s">
        <v>329</v>
      </c>
      <c r="E290" s="184"/>
      <c r="F290" s="186">
        <v>4951.2</v>
      </c>
      <c r="G290" s="186">
        <v>4951.1000000000004</v>
      </c>
      <c r="H290" s="187">
        <f t="shared" si="4"/>
        <v>99.997980287607064</v>
      </c>
    </row>
    <row r="291" spans="1:8" outlineLevel="7" x14ac:dyDescent="0.25">
      <c r="A291" s="189" t="s">
        <v>20</v>
      </c>
      <c r="B291" s="190" t="s">
        <v>843</v>
      </c>
      <c r="C291" s="190" t="s">
        <v>311</v>
      </c>
      <c r="D291" s="190" t="s">
        <v>329</v>
      </c>
      <c r="E291" s="190" t="s">
        <v>21</v>
      </c>
      <c r="F291" s="191">
        <v>4951.2</v>
      </c>
      <c r="G291" s="191">
        <v>4951.1000000000004</v>
      </c>
      <c r="H291" s="192">
        <f t="shared" si="4"/>
        <v>99.997980287607064</v>
      </c>
    </row>
    <row r="292" spans="1:8" ht="26.4" outlineLevel="5" x14ac:dyDescent="0.25">
      <c r="A292" s="185" t="s">
        <v>330</v>
      </c>
      <c r="B292" s="184" t="s">
        <v>843</v>
      </c>
      <c r="C292" s="184" t="s">
        <v>311</v>
      </c>
      <c r="D292" s="184" t="s">
        <v>331</v>
      </c>
      <c r="E292" s="184"/>
      <c r="F292" s="186">
        <v>4062.7</v>
      </c>
      <c r="G292" s="186">
        <v>0</v>
      </c>
      <c r="H292" s="187">
        <f t="shared" si="4"/>
        <v>0</v>
      </c>
    </row>
    <row r="293" spans="1:8" outlineLevel="7" x14ac:dyDescent="0.25">
      <c r="A293" s="189" t="s">
        <v>20</v>
      </c>
      <c r="B293" s="190" t="s">
        <v>843</v>
      </c>
      <c r="C293" s="190" t="s">
        <v>311</v>
      </c>
      <c r="D293" s="190" t="s">
        <v>331</v>
      </c>
      <c r="E293" s="190" t="s">
        <v>21</v>
      </c>
      <c r="F293" s="191">
        <v>4062.7</v>
      </c>
      <c r="G293" s="191">
        <v>0</v>
      </c>
      <c r="H293" s="192">
        <f t="shared" si="4"/>
        <v>0</v>
      </c>
    </row>
    <row r="294" spans="1:8" ht="26.4" outlineLevel="5" x14ac:dyDescent="0.25">
      <c r="A294" s="185" t="s">
        <v>332</v>
      </c>
      <c r="B294" s="184" t="s">
        <v>843</v>
      </c>
      <c r="C294" s="184" t="s">
        <v>311</v>
      </c>
      <c r="D294" s="184" t="s">
        <v>333</v>
      </c>
      <c r="E294" s="184"/>
      <c r="F294" s="186">
        <v>8236.2999999999993</v>
      </c>
      <c r="G294" s="186">
        <v>1548.5</v>
      </c>
      <c r="H294" s="187">
        <f t="shared" si="4"/>
        <v>18.800917887886552</v>
      </c>
    </row>
    <row r="295" spans="1:8" outlineLevel="7" x14ac:dyDescent="0.25">
      <c r="A295" s="189" t="s">
        <v>20</v>
      </c>
      <c r="B295" s="190" t="s">
        <v>843</v>
      </c>
      <c r="C295" s="190" t="s">
        <v>311</v>
      </c>
      <c r="D295" s="190" t="s">
        <v>333</v>
      </c>
      <c r="E295" s="190" t="s">
        <v>21</v>
      </c>
      <c r="F295" s="191">
        <v>8236.2999999999993</v>
      </c>
      <c r="G295" s="191">
        <v>1548.5</v>
      </c>
      <c r="H295" s="192">
        <f t="shared" si="4"/>
        <v>18.800917887886552</v>
      </c>
    </row>
    <row r="296" spans="1:8" outlineLevel="5" x14ac:dyDescent="0.25">
      <c r="A296" s="185" t="s">
        <v>334</v>
      </c>
      <c r="B296" s="184" t="s">
        <v>843</v>
      </c>
      <c r="C296" s="184" t="s">
        <v>311</v>
      </c>
      <c r="D296" s="184" t="s">
        <v>335</v>
      </c>
      <c r="E296" s="184"/>
      <c r="F296" s="186">
        <v>22000</v>
      </c>
      <c r="G296" s="186">
        <v>6220.7</v>
      </c>
      <c r="H296" s="187">
        <f t="shared" si="4"/>
        <v>28.275909090909092</v>
      </c>
    </row>
    <row r="297" spans="1:8" outlineLevel="7" x14ac:dyDescent="0.25">
      <c r="A297" s="189" t="s">
        <v>20</v>
      </c>
      <c r="B297" s="190" t="s">
        <v>843</v>
      </c>
      <c r="C297" s="190" t="s">
        <v>311</v>
      </c>
      <c r="D297" s="190" t="s">
        <v>335</v>
      </c>
      <c r="E297" s="190" t="s">
        <v>21</v>
      </c>
      <c r="F297" s="191">
        <v>22000</v>
      </c>
      <c r="G297" s="191">
        <v>6220.7</v>
      </c>
      <c r="H297" s="192">
        <f t="shared" si="4"/>
        <v>28.275909090909092</v>
      </c>
    </row>
    <row r="298" spans="1:8" ht="26.4" outlineLevel="5" x14ac:dyDescent="0.25">
      <c r="A298" s="185" t="s">
        <v>336</v>
      </c>
      <c r="B298" s="184" t="s">
        <v>843</v>
      </c>
      <c r="C298" s="184" t="s">
        <v>311</v>
      </c>
      <c r="D298" s="184" t="s">
        <v>337</v>
      </c>
      <c r="E298" s="184"/>
      <c r="F298" s="186">
        <v>12507.3</v>
      </c>
      <c r="G298" s="186">
        <v>0</v>
      </c>
      <c r="H298" s="187">
        <f t="shared" si="4"/>
        <v>0</v>
      </c>
    </row>
    <row r="299" spans="1:8" ht="26.4" outlineLevel="7" x14ac:dyDescent="0.25">
      <c r="A299" s="189" t="s">
        <v>106</v>
      </c>
      <c r="B299" s="190" t="s">
        <v>843</v>
      </c>
      <c r="C299" s="190" t="s">
        <v>311</v>
      </c>
      <c r="D299" s="190" t="s">
        <v>337</v>
      </c>
      <c r="E299" s="190" t="s">
        <v>107</v>
      </c>
      <c r="F299" s="191">
        <v>12507.3</v>
      </c>
      <c r="G299" s="191">
        <v>0</v>
      </c>
      <c r="H299" s="192">
        <f t="shared" si="4"/>
        <v>0</v>
      </c>
    </row>
    <row r="300" spans="1:8" outlineLevel="5" x14ac:dyDescent="0.25">
      <c r="A300" s="185" t="s">
        <v>338</v>
      </c>
      <c r="B300" s="184" t="s">
        <v>843</v>
      </c>
      <c r="C300" s="184" t="s">
        <v>311</v>
      </c>
      <c r="D300" s="184" t="s">
        <v>339</v>
      </c>
      <c r="E300" s="184"/>
      <c r="F300" s="186">
        <v>60</v>
      </c>
      <c r="G300" s="186">
        <v>0</v>
      </c>
      <c r="H300" s="187">
        <f t="shared" si="4"/>
        <v>0</v>
      </c>
    </row>
    <row r="301" spans="1:8" outlineLevel="7" x14ac:dyDescent="0.25">
      <c r="A301" s="189" t="s">
        <v>18</v>
      </c>
      <c r="B301" s="190" t="s">
        <v>843</v>
      </c>
      <c r="C301" s="190" t="s">
        <v>311</v>
      </c>
      <c r="D301" s="190" t="s">
        <v>339</v>
      </c>
      <c r="E301" s="190" t="s">
        <v>19</v>
      </c>
      <c r="F301" s="191">
        <v>60</v>
      </c>
      <c r="G301" s="191">
        <v>0</v>
      </c>
      <c r="H301" s="192">
        <f t="shared" si="4"/>
        <v>0</v>
      </c>
    </row>
    <row r="302" spans="1:8" outlineLevel="5" x14ac:dyDescent="0.25">
      <c r="A302" s="185" t="s">
        <v>340</v>
      </c>
      <c r="B302" s="184" t="s">
        <v>843</v>
      </c>
      <c r="C302" s="184" t="s">
        <v>311</v>
      </c>
      <c r="D302" s="184" t="s">
        <v>341</v>
      </c>
      <c r="E302" s="184"/>
      <c r="F302" s="186">
        <v>32290.5</v>
      </c>
      <c r="G302" s="186">
        <v>16526.599999999999</v>
      </c>
      <c r="H302" s="187">
        <f t="shared" si="4"/>
        <v>51.180997507006694</v>
      </c>
    </row>
    <row r="303" spans="1:8" outlineLevel="7" x14ac:dyDescent="0.25">
      <c r="A303" s="189" t="s">
        <v>20</v>
      </c>
      <c r="B303" s="190" t="s">
        <v>843</v>
      </c>
      <c r="C303" s="190" t="s">
        <v>311</v>
      </c>
      <c r="D303" s="190" t="s">
        <v>341</v>
      </c>
      <c r="E303" s="190" t="s">
        <v>21</v>
      </c>
      <c r="F303" s="191">
        <v>32290.5</v>
      </c>
      <c r="G303" s="191">
        <v>16526.599999999999</v>
      </c>
      <c r="H303" s="192">
        <f t="shared" si="4"/>
        <v>51.180997507006694</v>
      </c>
    </row>
    <row r="304" spans="1:8" outlineLevel="5" x14ac:dyDescent="0.25">
      <c r="A304" s="185" t="s">
        <v>342</v>
      </c>
      <c r="B304" s="184" t="s">
        <v>843</v>
      </c>
      <c r="C304" s="184" t="s">
        <v>311</v>
      </c>
      <c r="D304" s="184" t="s">
        <v>343</v>
      </c>
      <c r="E304" s="184"/>
      <c r="F304" s="186">
        <v>2310.4</v>
      </c>
      <c r="G304" s="186">
        <v>0</v>
      </c>
      <c r="H304" s="187">
        <f t="shared" si="4"/>
        <v>0</v>
      </c>
    </row>
    <row r="305" spans="1:8" outlineLevel="7" x14ac:dyDescent="0.25">
      <c r="A305" s="189" t="s">
        <v>18</v>
      </c>
      <c r="B305" s="190" t="s">
        <v>843</v>
      </c>
      <c r="C305" s="190" t="s">
        <v>311</v>
      </c>
      <c r="D305" s="190" t="s">
        <v>343</v>
      </c>
      <c r="E305" s="190" t="s">
        <v>19</v>
      </c>
      <c r="F305" s="191">
        <v>2310.4</v>
      </c>
      <c r="G305" s="191">
        <v>0</v>
      </c>
      <c r="H305" s="192">
        <f t="shared" si="4"/>
        <v>0</v>
      </c>
    </row>
    <row r="306" spans="1:8" outlineLevel="2" x14ac:dyDescent="0.25">
      <c r="A306" s="185" t="s">
        <v>344</v>
      </c>
      <c r="B306" s="184" t="s">
        <v>843</v>
      </c>
      <c r="C306" s="184" t="s">
        <v>345</v>
      </c>
      <c r="D306" s="184"/>
      <c r="E306" s="184"/>
      <c r="F306" s="186">
        <v>269401.3</v>
      </c>
      <c r="G306" s="186">
        <v>202274.9</v>
      </c>
      <c r="H306" s="187">
        <f t="shared" si="4"/>
        <v>75.083119494969026</v>
      </c>
    </row>
    <row r="307" spans="1:8" ht="26.4" outlineLevel="3" x14ac:dyDescent="0.25">
      <c r="A307" s="185" t="s">
        <v>346</v>
      </c>
      <c r="B307" s="184" t="s">
        <v>843</v>
      </c>
      <c r="C307" s="184" t="s">
        <v>345</v>
      </c>
      <c r="D307" s="184" t="s">
        <v>347</v>
      </c>
      <c r="E307" s="184"/>
      <c r="F307" s="186">
        <v>260988</v>
      </c>
      <c r="G307" s="186">
        <v>199663.3</v>
      </c>
      <c r="H307" s="187">
        <f t="shared" si="4"/>
        <v>76.502866032154742</v>
      </c>
    </row>
    <row r="308" spans="1:8" outlineLevel="4" x14ac:dyDescent="0.25">
      <c r="A308" s="185" t="s">
        <v>348</v>
      </c>
      <c r="B308" s="184" t="s">
        <v>843</v>
      </c>
      <c r="C308" s="184" t="s">
        <v>345</v>
      </c>
      <c r="D308" s="184" t="s">
        <v>349</v>
      </c>
      <c r="E308" s="184"/>
      <c r="F308" s="186">
        <v>21510</v>
      </c>
      <c r="G308" s="186">
        <v>0</v>
      </c>
      <c r="H308" s="187">
        <f t="shared" si="4"/>
        <v>0</v>
      </c>
    </row>
    <row r="309" spans="1:8" ht="26.4" outlineLevel="5" x14ac:dyDescent="0.25">
      <c r="A309" s="185" t="s">
        <v>350</v>
      </c>
      <c r="B309" s="184" t="s">
        <v>843</v>
      </c>
      <c r="C309" s="184" t="s">
        <v>345</v>
      </c>
      <c r="D309" s="184" t="s">
        <v>351</v>
      </c>
      <c r="E309" s="184"/>
      <c r="F309" s="186">
        <v>6050</v>
      </c>
      <c r="G309" s="186">
        <v>0</v>
      </c>
      <c r="H309" s="187">
        <f t="shared" si="4"/>
        <v>0</v>
      </c>
    </row>
    <row r="310" spans="1:8" outlineLevel="7" x14ac:dyDescent="0.25">
      <c r="A310" s="189" t="s">
        <v>142</v>
      </c>
      <c r="B310" s="190" t="s">
        <v>843</v>
      </c>
      <c r="C310" s="190" t="s">
        <v>345</v>
      </c>
      <c r="D310" s="190" t="s">
        <v>351</v>
      </c>
      <c r="E310" s="190" t="s">
        <v>143</v>
      </c>
      <c r="F310" s="191">
        <v>6050</v>
      </c>
      <c r="G310" s="191">
        <v>0</v>
      </c>
      <c r="H310" s="192">
        <f t="shared" si="4"/>
        <v>0</v>
      </c>
    </row>
    <row r="311" spans="1:8" ht="26.4" outlineLevel="5" x14ac:dyDescent="0.25">
      <c r="A311" s="185" t="s">
        <v>352</v>
      </c>
      <c r="B311" s="184" t="s">
        <v>843</v>
      </c>
      <c r="C311" s="184" t="s">
        <v>345</v>
      </c>
      <c r="D311" s="184" t="s">
        <v>353</v>
      </c>
      <c r="E311" s="184"/>
      <c r="F311" s="186">
        <v>9360</v>
      </c>
      <c r="G311" s="186">
        <v>0</v>
      </c>
      <c r="H311" s="187">
        <f t="shared" si="4"/>
        <v>0</v>
      </c>
    </row>
    <row r="312" spans="1:8" outlineLevel="7" x14ac:dyDescent="0.25">
      <c r="A312" s="189" t="s">
        <v>142</v>
      </c>
      <c r="B312" s="190" t="s">
        <v>843</v>
      </c>
      <c r="C312" s="190" t="s">
        <v>345</v>
      </c>
      <c r="D312" s="190" t="s">
        <v>353</v>
      </c>
      <c r="E312" s="190" t="s">
        <v>143</v>
      </c>
      <c r="F312" s="191">
        <v>9360</v>
      </c>
      <c r="G312" s="191">
        <v>0</v>
      </c>
      <c r="H312" s="192">
        <f t="shared" si="4"/>
        <v>0</v>
      </c>
    </row>
    <row r="313" spans="1:8" ht="26.4" outlineLevel="5" x14ac:dyDescent="0.25">
      <c r="A313" s="185" t="s">
        <v>354</v>
      </c>
      <c r="B313" s="184" t="s">
        <v>843</v>
      </c>
      <c r="C313" s="184" t="s">
        <v>345</v>
      </c>
      <c r="D313" s="184" t="s">
        <v>355</v>
      </c>
      <c r="E313" s="184"/>
      <c r="F313" s="186">
        <v>6100</v>
      </c>
      <c r="G313" s="186">
        <v>0</v>
      </c>
      <c r="H313" s="187">
        <f t="shared" si="4"/>
        <v>0</v>
      </c>
    </row>
    <row r="314" spans="1:8" outlineLevel="7" x14ac:dyDescent="0.25">
      <c r="A314" s="189" t="s">
        <v>142</v>
      </c>
      <c r="B314" s="190" t="s">
        <v>843</v>
      </c>
      <c r="C314" s="190" t="s">
        <v>345</v>
      </c>
      <c r="D314" s="190" t="s">
        <v>355</v>
      </c>
      <c r="E314" s="190" t="s">
        <v>143</v>
      </c>
      <c r="F314" s="191">
        <v>6100</v>
      </c>
      <c r="G314" s="191">
        <v>0</v>
      </c>
      <c r="H314" s="192">
        <f t="shared" si="4"/>
        <v>0</v>
      </c>
    </row>
    <row r="315" spans="1:8" outlineLevel="4" x14ac:dyDescent="0.25">
      <c r="A315" s="185" t="s">
        <v>356</v>
      </c>
      <c r="B315" s="184" t="s">
        <v>843</v>
      </c>
      <c r="C315" s="184" t="s">
        <v>345</v>
      </c>
      <c r="D315" s="184" t="s">
        <v>357</v>
      </c>
      <c r="E315" s="184"/>
      <c r="F315" s="186">
        <v>4247.6000000000004</v>
      </c>
      <c r="G315" s="186">
        <v>2614</v>
      </c>
      <c r="H315" s="187">
        <f t="shared" si="4"/>
        <v>61.540634711366415</v>
      </c>
    </row>
    <row r="316" spans="1:8" ht="39.6" outlineLevel="5" x14ac:dyDescent="0.25">
      <c r="A316" s="185" t="s">
        <v>358</v>
      </c>
      <c r="B316" s="184" t="s">
        <v>843</v>
      </c>
      <c r="C316" s="184" t="s">
        <v>345</v>
      </c>
      <c r="D316" s="184" t="s">
        <v>359</v>
      </c>
      <c r="E316" s="184"/>
      <c r="F316" s="186">
        <v>633.5</v>
      </c>
      <c r="G316" s="186">
        <v>0</v>
      </c>
      <c r="H316" s="187">
        <f t="shared" si="4"/>
        <v>0</v>
      </c>
    </row>
    <row r="317" spans="1:8" outlineLevel="7" x14ac:dyDescent="0.25">
      <c r="A317" s="189" t="s">
        <v>20</v>
      </c>
      <c r="B317" s="190" t="s">
        <v>843</v>
      </c>
      <c r="C317" s="190" t="s">
        <v>345</v>
      </c>
      <c r="D317" s="190" t="s">
        <v>359</v>
      </c>
      <c r="E317" s="190" t="s">
        <v>21</v>
      </c>
      <c r="F317" s="191">
        <v>633.5</v>
      </c>
      <c r="G317" s="191">
        <v>0</v>
      </c>
      <c r="H317" s="192">
        <f t="shared" si="4"/>
        <v>0</v>
      </c>
    </row>
    <row r="318" spans="1:8" outlineLevel="5" x14ac:dyDescent="0.25">
      <c r="A318" s="185" t="s">
        <v>360</v>
      </c>
      <c r="B318" s="184" t="s">
        <v>843</v>
      </c>
      <c r="C318" s="184" t="s">
        <v>345</v>
      </c>
      <c r="D318" s="184" t="s">
        <v>361</v>
      </c>
      <c r="E318" s="184"/>
      <c r="F318" s="186">
        <v>2614.1</v>
      </c>
      <c r="G318" s="186">
        <v>2614</v>
      </c>
      <c r="H318" s="187">
        <f t="shared" si="4"/>
        <v>99.996174591637654</v>
      </c>
    </row>
    <row r="319" spans="1:8" outlineLevel="7" x14ac:dyDescent="0.25">
      <c r="A319" s="189" t="s">
        <v>20</v>
      </c>
      <c r="B319" s="190" t="s">
        <v>843</v>
      </c>
      <c r="C319" s="190" t="s">
        <v>345</v>
      </c>
      <c r="D319" s="190" t="s">
        <v>361</v>
      </c>
      <c r="E319" s="190" t="s">
        <v>21</v>
      </c>
      <c r="F319" s="191">
        <v>2614.1</v>
      </c>
      <c r="G319" s="191">
        <v>2614</v>
      </c>
      <c r="H319" s="192">
        <f t="shared" si="4"/>
        <v>99.996174591637654</v>
      </c>
    </row>
    <row r="320" spans="1:8" ht="26.4" outlineLevel="5" x14ac:dyDescent="0.25">
      <c r="A320" s="185" t="s">
        <v>362</v>
      </c>
      <c r="B320" s="184" t="s">
        <v>843</v>
      </c>
      <c r="C320" s="184" t="s">
        <v>345</v>
      </c>
      <c r="D320" s="184" t="s">
        <v>363</v>
      </c>
      <c r="E320" s="184"/>
      <c r="F320" s="186">
        <v>1000</v>
      </c>
      <c r="G320" s="186">
        <v>0</v>
      </c>
      <c r="H320" s="187">
        <f t="shared" si="4"/>
        <v>0</v>
      </c>
    </row>
    <row r="321" spans="1:8" outlineLevel="7" x14ac:dyDescent="0.25">
      <c r="A321" s="189" t="s">
        <v>142</v>
      </c>
      <c r="B321" s="190" t="s">
        <v>843</v>
      </c>
      <c r="C321" s="190" t="s">
        <v>345</v>
      </c>
      <c r="D321" s="190" t="s">
        <v>363</v>
      </c>
      <c r="E321" s="190" t="s">
        <v>143</v>
      </c>
      <c r="F321" s="191">
        <v>1000</v>
      </c>
      <c r="G321" s="191">
        <v>0</v>
      </c>
      <c r="H321" s="192">
        <f t="shared" si="4"/>
        <v>0</v>
      </c>
    </row>
    <row r="322" spans="1:8" ht="26.4" outlineLevel="4" x14ac:dyDescent="0.25">
      <c r="A322" s="185" t="s">
        <v>364</v>
      </c>
      <c r="B322" s="184" t="s">
        <v>843</v>
      </c>
      <c r="C322" s="184" t="s">
        <v>345</v>
      </c>
      <c r="D322" s="184" t="s">
        <v>365</v>
      </c>
      <c r="E322" s="184"/>
      <c r="F322" s="186">
        <v>206098.4</v>
      </c>
      <c r="G322" s="186">
        <v>180462</v>
      </c>
      <c r="H322" s="187">
        <f t="shared" si="4"/>
        <v>87.56108732527764</v>
      </c>
    </row>
    <row r="323" spans="1:8" ht="26.4" outlineLevel="5" x14ac:dyDescent="0.25">
      <c r="A323" s="185" t="s">
        <v>366</v>
      </c>
      <c r="B323" s="184" t="s">
        <v>843</v>
      </c>
      <c r="C323" s="184" t="s">
        <v>345</v>
      </c>
      <c r="D323" s="184" t="s">
        <v>367</v>
      </c>
      <c r="E323" s="184"/>
      <c r="F323" s="186">
        <v>16083.8</v>
      </c>
      <c r="G323" s="186">
        <v>16083.8</v>
      </c>
      <c r="H323" s="187">
        <f t="shared" si="4"/>
        <v>100</v>
      </c>
    </row>
    <row r="324" spans="1:8" outlineLevel="7" x14ac:dyDescent="0.25">
      <c r="A324" s="189" t="s">
        <v>142</v>
      </c>
      <c r="B324" s="190" t="s">
        <v>843</v>
      </c>
      <c r="C324" s="190" t="s">
        <v>345</v>
      </c>
      <c r="D324" s="190" t="s">
        <v>367</v>
      </c>
      <c r="E324" s="190" t="s">
        <v>143</v>
      </c>
      <c r="F324" s="191">
        <v>16083.8</v>
      </c>
      <c r="G324" s="191">
        <v>16083.8</v>
      </c>
      <c r="H324" s="192">
        <f t="shared" si="4"/>
        <v>100</v>
      </c>
    </row>
    <row r="325" spans="1:8" outlineLevel="5" x14ac:dyDescent="0.25">
      <c r="A325" s="185" t="s">
        <v>368</v>
      </c>
      <c r="B325" s="184" t="s">
        <v>843</v>
      </c>
      <c r="C325" s="184" t="s">
        <v>345</v>
      </c>
      <c r="D325" s="184" t="s">
        <v>369</v>
      </c>
      <c r="E325" s="184"/>
      <c r="F325" s="186">
        <v>7489.7</v>
      </c>
      <c r="G325" s="186">
        <v>5480.1</v>
      </c>
      <c r="H325" s="187">
        <f t="shared" si="4"/>
        <v>73.168484719014117</v>
      </c>
    </row>
    <row r="326" spans="1:8" outlineLevel="7" x14ac:dyDescent="0.25">
      <c r="A326" s="189" t="s">
        <v>20</v>
      </c>
      <c r="B326" s="190" t="s">
        <v>843</v>
      </c>
      <c r="C326" s="190" t="s">
        <v>345</v>
      </c>
      <c r="D326" s="190" t="s">
        <v>369</v>
      </c>
      <c r="E326" s="190" t="s">
        <v>21</v>
      </c>
      <c r="F326" s="191">
        <v>7489.7</v>
      </c>
      <c r="G326" s="191">
        <v>5480.1</v>
      </c>
      <c r="H326" s="192">
        <f t="shared" si="4"/>
        <v>73.168484719014117</v>
      </c>
    </row>
    <row r="327" spans="1:8" ht="26.4" outlineLevel="5" x14ac:dyDescent="0.25">
      <c r="A327" s="185" t="s">
        <v>370</v>
      </c>
      <c r="B327" s="184" t="s">
        <v>843</v>
      </c>
      <c r="C327" s="184" t="s">
        <v>345</v>
      </c>
      <c r="D327" s="184" t="s">
        <v>371</v>
      </c>
      <c r="E327" s="184"/>
      <c r="F327" s="186">
        <v>622</v>
      </c>
      <c r="G327" s="186">
        <v>621.6</v>
      </c>
      <c r="H327" s="187">
        <f t="shared" si="4"/>
        <v>99.935691318327969</v>
      </c>
    </row>
    <row r="328" spans="1:8" outlineLevel="7" x14ac:dyDescent="0.25">
      <c r="A328" s="189" t="s">
        <v>18</v>
      </c>
      <c r="B328" s="190" t="s">
        <v>843</v>
      </c>
      <c r="C328" s="190" t="s">
        <v>345</v>
      </c>
      <c r="D328" s="190" t="s">
        <v>371</v>
      </c>
      <c r="E328" s="190" t="s">
        <v>19</v>
      </c>
      <c r="F328" s="191">
        <v>622</v>
      </c>
      <c r="G328" s="191">
        <v>621.6</v>
      </c>
      <c r="H328" s="192">
        <f t="shared" ref="H328:H391" si="5">G328*100/F328</f>
        <v>99.935691318327969</v>
      </c>
    </row>
    <row r="329" spans="1:8" ht="26.4" outlineLevel="5" x14ac:dyDescent="0.25">
      <c r="A329" s="185" t="s">
        <v>372</v>
      </c>
      <c r="B329" s="184" t="s">
        <v>843</v>
      </c>
      <c r="C329" s="184" t="s">
        <v>345</v>
      </c>
      <c r="D329" s="184" t="s">
        <v>373</v>
      </c>
      <c r="E329" s="184"/>
      <c r="F329" s="186">
        <v>9606</v>
      </c>
      <c r="G329" s="186">
        <v>9606</v>
      </c>
      <c r="H329" s="187">
        <f t="shared" si="5"/>
        <v>100</v>
      </c>
    </row>
    <row r="330" spans="1:8" outlineLevel="7" x14ac:dyDescent="0.25">
      <c r="A330" s="189" t="s">
        <v>20</v>
      </c>
      <c r="B330" s="190" t="s">
        <v>843</v>
      </c>
      <c r="C330" s="190" t="s">
        <v>345</v>
      </c>
      <c r="D330" s="190" t="s">
        <v>373</v>
      </c>
      <c r="E330" s="190" t="s">
        <v>21</v>
      </c>
      <c r="F330" s="191">
        <v>9606</v>
      </c>
      <c r="G330" s="191">
        <v>9606</v>
      </c>
      <c r="H330" s="192">
        <f t="shared" si="5"/>
        <v>100</v>
      </c>
    </row>
    <row r="331" spans="1:8" ht="26.4" outlineLevel="5" x14ac:dyDescent="0.25">
      <c r="A331" s="185" t="s">
        <v>374</v>
      </c>
      <c r="B331" s="184" t="s">
        <v>843</v>
      </c>
      <c r="C331" s="184" t="s">
        <v>345</v>
      </c>
      <c r="D331" s="184" t="s">
        <v>375</v>
      </c>
      <c r="E331" s="184"/>
      <c r="F331" s="186">
        <v>37099.4</v>
      </c>
      <c r="G331" s="186">
        <v>37099.4</v>
      </c>
      <c r="H331" s="187">
        <f t="shared" si="5"/>
        <v>100</v>
      </c>
    </row>
    <row r="332" spans="1:8" outlineLevel="7" x14ac:dyDescent="0.25">
      <c r="A332" s="189" t="s">
        <v>20</v>
      </c>
      <c r="B332" s="190" t="s">
        <v>843</v>
      </c>
      <c r="C332" s="190" t="s">
        <v>345</v>
      </c>
      <c r="D332" s="190" t="s">
        <v>375</v>
      </c>
      <c r="E332" s="190" t="s">
        <v>21</v>
      </c>
      <c r="F332" s="191">
        <v>37099.4</v>
      </c>
      <c r="G332" s="191">
        <v>37099.4</v>
      </c>
      <c r="H332" s="192">
        <f t="shared" si="5"/>
        <v>100</v>
      </c>
    </row>
    <row r="333" spans="1:8" ht="26.4" outlineLevel="5" x14ac:dyDescent="0.25">
      <c r="A333" s="185" t="s">
        <v>376</v>
      </c>
      <c r="B333" s="184" t="s">
        <v>843</v>
      </c>
      <c r="C333" s="184" t="s">
        <v>345</v>
      </c>
      <c r="D333" s="184" t="s">
        <v>377</v>
      </c>
      <c r="E333" s="184"/>
      <c r="F333" s="186">
        <v>4679.2</v>
      </c>
      <c r="G333" s="186">
        <v>4679.2</v>
      </c>
      <c r="H333" s="187">
        <f t="shared" si="5"/>
        <v>100</v>
      </c>
    </row>
    <row r="334" spans="1:8" outlineLevel="7" x14ac:dyDescent="0.25">
      <c r="A334" s="189" t="s">
        <v>18</v>
      </c>
      <c r="B334" s="190" t="s">
        <v>843</v>
      </c>
      <c r="C334" s="190" t="s">
        <v>345</v>
      </c>
      <c r="D334" s="190" t="s">
        <v>377</v>
      </c>
      <c r="E334" s="190" t="s">
        <v>19</v>
      </c>
      <c r="F334" s="191">
        <v>4679.2</v>
      </c>
      <c r="G334" s="191">
        <v>4679.2</v>
      </c>
      <c r="H334" s="192">
        <f t="shared" si="5"/>
        <v>100</v>
      </c>
    </row>
    <row r="335" spans="1:8" ht="26.4" outlineLevel="5" x14ac:dyDescent="0.25">
      <c r="A335" s="185" t="s">
        <v>378</v>
      </c>
      <c r="B335" s="184" t="s">
        <v>843</v>
      </c>
      <c r="C335" s="184" t="s">
        <v>345</v>
      </c>
      <c r="D335" s="184" t="s">
        <v>379</v>
      </c>
      <c r="E335" s="184"/>
      <c r="F335" s="186">
        <v>1319</v>
      </c>
      <c r="G335" s="186">
        <v>1283.4000000000001</v>
      </c>
      <c r="H335" s="187">
        <f t="shared" si="5"/>
        <v>97.30098559514785</v>
      </c>
    </row>
    <row r="336" spans="1:8" outlineLevel="7" x14ac:dyDescent="0.25">
      <c r="A336" s="189" t="s">
        <v>20</v>
      </c>
      <c r="B336" s="190" t="s">
        <v>843</v>
      </c>
      <c r="C336" s="190" t="s">
        <v>345</v>
      </c>
      <c r="D336" s="190" t="s">
        <v>379</v>
      </c>
      <c r="E336" s="190" t="s">
        <v>21</v>
      </c>
      <c r="F336" s="191">
        <v>1319</v>
      </c>
      <c r="G336" s="191">
        <v>1283.4000000000001</v>
      </c>
      <c r="H336" s="192">
        <f t="shared" si="5"/>
        <v>97.30098559514785</v>
      </c>
    </row>
    <row r="337" spans="1:8" outlineLevel="5" x14ac:dyDescent="0.25">
      <c r="A337" s="185" t="s">
        <v>380</v>
      </c>
      <c r="B337" s="184" t="s">
        <v>843</v>
      </c>
      <c r="C337" s="184" t="s">
        <v>345</v>
      </c>
      <c r="D337" s="184" t="s">
        <v>381</v>
      </c>
      <c r="E337" s="184"/>
      <c r="F337" s="186">
        <v>2515</v>
      </c>
      <c r="G337" s="186">
        <v>0</v>
      </c>
      <c r="H337" s="187">
        <f t="shared" si="5"/>
        <v>0</v>
      </c>
    </row>
    <row r="338" spans="1:8" outlineLevel="7" x14ac:dyDescent="0.25">
      <c r="A338" s="189" t="s">
        <v>20</v>
      </c>
      <c r="B338" s="190" t="s">
        <v>843</v>
      </c>
      <c r="C338" s="190" t="s">
        <v>345</v>
      </c>
      <c r="D338" s="190" t="s">
        <v>381</v>
      </c>
      <c r="E338" s="190" t="s">
        <v>21</v>
      </c>
      <c r="F338" s="191">
        <v>2515</v>
      </c>
      <c r="G338" s="191">
        <v>0</v>
      </c>
      <c r="H338" s="192">
        <f t="shared" si="5"/>
        <v>0</v>
      </c>
    </row>
    <row r="339" spans="1:8" ht="15" customHeight="1" outlineLevel="5" x14ac:dyDescent="0.25">
      <c r="A339" s="185" t="s">
        <v>382</v>
      </c>
      <c r="B339" s="184" t="s">
        <v>843</v>
      </c>
      <c r="C339" s="184" t="s">
        <v>345</v>
      </c>
      <c r="D339" s="184" t="s">
        <v>383</v>
      </c>
      <c r="E339" s="184"/>
      <c r="F339" s="186">
        <v>685</v>
      </c>
      <c r="G339" s="186">
        <v>648.9</v>
      </c>
      <c r="H339" s="187">
        <f t="shared" si="5"/>
        <v>94.729927007299267</v>
      </c>
    </row>
    <row r="340" spans="1:8" outlineLevel="7" x14ac:dyDescent="0.25">
      <c r="A340" s="189" t="s">
        <v>20</v>
      </c>
      <c r="B340" s="190" t="s">
        <v>843</v>
      </c>
      <c r="C340" s="190" t="s">
        <v>345</v>
      </c>
      <c r="D340" s="190" t="s">
        <v>383</v>
      </c>
      <c r="E340" s="190" t="s">
        <v>21</v>
      </c>
      <c r="F340" s="191">
        <v>685</v>
      </c>
      <c r="G340" s="191">
        <v>648.9</v>
      </c>
      <c r="H340" s="192">
        <f t="shared" si="5"/>
        <v>94.729927007299267</v>
      </c>
    </row>
    <row r="341" spans="1:8" outlineLevel="5" x14ac:dyDescent="0.25">
      <c r="A341" s="185" t="s">
        <v>384</v>
      </c>
      <c r="B341" s="184" t="s">
        <v>843</v>
      </c>
      <c r="C341" s="184" t="s">
        <v>345</v>
      </c>
      <c r="D341" s="184" t="s">
        <v>385</v>
      </c>
      <c r="E341" s="184"/>
      <c r="F341" s="186">
        <v>6790</v>
      </c>
      <c r="G341" s="186">
        <v>6713.2</v>
      </c>
      <c r="H341" s="187">
        <f t="shared" si="5"/>
        <v>98.86892488954345</v>
      </c>
    </row>
    <row r="342" spans="1:8" outlineLevel="7" x14ac:dyDescent="0.25">
      <c r="A342" s="189" t="s">
        <v>20</v>
      </c>
      <c r="B342" s="190" t="s">
        <v>843</v>
      </c>
      <c r="C342" s="190" t="s">
        <v>345</v>
      </c>
      <c r="D342" s="190" t="s">
        <v>385</v>
      </c>
      <c r="E342" s="190" t="s">
        <v>21</v>
      </c>
      <c r="F342" s="191">
        <v>6790</v>
      </c>
      <c r="G342" s="191">
        <v>6713.2</v>
      </c>
      <c r="H342" s="192">
        <f t="shared" si="5"/>
        <v>98.86892488954345</v>
      </c>
    </row>
    <row r="343" spans="1:8" ht="26.4" outlineLevel="5" x14ac:dyDescent="0.25">
      <c r="A343" s="185" t="s">
        <v>386</v>
      </c>
      <c r="B343" s="184" t="s">
        <v>843</v>
      </c>
      <c r="C343" s="184" t="s">
        <v>345</v>
      </c>
      <c r="D343" s="184" t="s">
        <v>387</v>
      </c>
      <c r="E343" s="184"/>
      <c r="F343" s="186">
        <v>76</v>
      </c>
      <c r="G343" s="186">
        <v>75.8</v>
      </c>
      <c r="H343" s="187">
        <f t="shared" si="5"/>
        <v>99.736842105263165</v>
      </c>
    </row>
    <row r="344" spans="1:8" outlineLevel="7" x14ac:dyDescent="0.25">
      <c r="A344" s="189" t="s">
        <v>18</v>
      </c>
      <c r="B344" s="190" t="s">
        <v>843</v>
      </c>
      <c r="C344" s="190" t="s">
        <v>345</v>
      </c>
      <c r="D344" s="190" t="s">
        <v>387</v>
      </c>
      <c r="E344" s="190" t="s">
        <v>19</v>
      </c>
      <c r="F344" s="191">
        <v>76</v>
      </c>
      <c r="G344" s="191">
        <v>75.8</v>
      </c>
      <c r="H344" s="192">
        <f t="shared" si="5"/>
        <v>99.736842105263165</v>
      </c>
    </row>
    <row r="345" spans="1:8" outlineLevel="5" x14ac:dyDescent="0.25">
      <c r="A345" s="185" t="s">
        <v>388</v>
      </c>
      <c r="B345" s="184" t="s">
        <v>843</v>
      </c>
      <c r="C345" s="184" t="s">
        <v>345</v>
      </c>
      <c r="D345" s="184" t="s">
        <v>389</v>
      </c>
      <c r="E345" s="184"/>
      <c r="F345" s="186">
        <v>3481</v>
      </c>
      <c r="G345" s="186">
        <v>3463.6</v>
      </c>
      <c r="H345" s="187">
        <f t="shared" si="5"/>
        <v>99.500143636885952</v>
      </c>
    </row>
    <row r="346" spans="1:8" outlineLevel="7" x14ac:dyDescent="0.25">
      <c r="A346" s="189" t="s">
        <v>20</v>
      </c>
      <c r="B346" s="190" t="s">
        <v>843</v>
      </c>
      <c r="C346" s="190" t="s">
        <v>345</v>
      </c>
      <c r="D346" s="190" t="s">
        <v>389</v>
      </c>
      <c r="E346" s="190" t="s">
        <v>21</v>
      </c>
      <c r="F346" s="191">
        <v>3481</v>
      </c>
      <c r="G346" s="191">
        <v>3463.6</v>
      </c>
      <c r="H346" s="192">
        <f t="shared" si="5"/>
        <v>99.500143636885952</v>
      </c>
    </row>
    <row r="347" spans="1:8" ht="26.4" outlineLevel="5" x14ac:dyDescent="0.25">
      <c r="A347" s="185" t="s">
        <v>390</v>
      </c>
      <c r="B347" s="184" t="s">
        <v>843</v>
      </c>
      <c r="C347" s="184" t="s">
        <v>345</v>
      </c>
      <c r="D347" s="184" t="s">
        <v>391</v>
      </c>
      <c r="E347" s="184"/>
      <c r="F347" s="186">
        <v>4000</v>
      </c>
      <c r="G347" s="186">
        <v>0</v>
      </c>
      <c r="H347" s="187">
        <f t="shared" si="5"/>
        <v>0</v>
      </c>
    </row>
    <row r="348" spans="1:8" outlineLevel="7" x14ac:dyDescent="0.25">
      <c r="A348" s="189" t="s">
        <v>20</v>
      </c>
      <c r="B348" s="190" t="s">
        <v>843</v>
      </c>
      <c r="C348" s="190" t="s">
        <v>345</v>
      </c>
      <c r="D348" s="190" t="s">
        <v>391</v>
      </c>
      <c r="E348" s="190" t="s">
        <v>21</v>
      </c>
      <c r="F348" s="191">
        <v>4000</v>
      </c>
      <c r="G348" s="191">
        <v>0</v>
      </c>
      <c r="H348" s="192">
        <f t="shared" si="5"/>
        <v>0</v>
      </c>
    </row>
    <row r="349" spans="1:8" outlineLevel="5" x14ac:dyDescent="0.25">
      <c r="A349" s="185" t="s">
        <v>392</v>
      </c>
      <c r="B349" s="184" t="s">
        <v>843</v>
      </c>
      <c r="C349" s="184" t="s">
        <v>345</v>
      </c>
      <c r="D349" s="184" t="s">
        <v>393</v>
      </c>
      <c r="E349" s="184"/>
      <c r="F349" s="186">
        <v>4641</v>
      </c>
      <c r="G349" s="186">
        <v>4640.1000000000004</v>
      </c>
      <c r="H349" s="187">
        <f t="shared" si="5"/>
        <v>99.980607627666458</v>
      </c>
    </row>
    <row r="350" spans="1:8" outlineLevel="7" x14ac:dyDescent="0.25">
      <c r="A350" s="189" t="s">
        <v>142</v>
      </c>
      <c r="B350" s="190" t="s">
        <v>843</v>
      </c>
      <c r="C350" s="190" t="s">
        <v>345</v>
      </c>
      <c r="D350" s="190" t="s">
        <v>393</v>
      </c>
      <c r="E350" s="190" t="s">
        <v>143</v>
      </c>
      <c r="F350" s="191">
        <v>4641</v>
      </c>
      <c r="G350" s="191">
        <v>4640.1000000000004</v>
      </c>
      <c r="H350" s="192">
        <f t="shared" si="5"/>
        <v>99.980607627666458</v>
      </c>
    </row>
    <row r="351" spans="1:8" outlineLevel="5" x14ac:dyDescent="0.25">
      <c r="A351" s="185" t="s">
        <v>394</v>
      </c>
      <c r="B351" s="184" t="s">
        <v>843</v>
      </c>
      <c r="C351" s="184" t="s">
        <v>345</v>
      </c>
      <c r="D351" s="184" t="s">
        <v>395</v>
      </c>
      <c r="E351" s="184"/>
      <c r="F351" s="186">
        <v>26168</v>
      </c>
      <c r="G351" s="186">
        <v>26039.1</v>
      </c>
      <c r="H351" s="187">
        <f t="shared" si="5"/>
        <v>99.507413634974014</v>
      </c>
    </row>
    <row r="352" spans="1:8" outlineLevel="7" x14ac:dyDescent="0.25">
      <c r="A352" s="189" t="s">
        <v>20</v>
      </c>
      <c r="B352" s="190" t="s">
        <v>843</v>
      </c>
      <c r="C352" s="190" t="s">
        <v>345</v>
      </c>
      <c r="D352" s="190" t="s">
        <v>395</v>
      </c>
      <c r="E352" s="190" t="s">
        <v>21</v>
      </c>
      <c r="F352" s="191">
        <v>26168</v>
      </c>
      <c r="G352" s="191">
        <v>26039.1</v>
      </c>
      <c r="H352" s="192">
        <f t="shared" si="5"/>
        <v>99.507413634974014</v>
      </c>
    </row>
    <row r="353" spans="1:8" outlineLevel="5" x14ac:dyDescent="0.25">
      <c r="A353" s="185" t="s">
        <v>396</v>
      </c>
      <c r="B353" s="184" t="s">
        <v>843</v>
      </c>
      <c r="C353" s="184" t="s">
        <v>345</v>
      </c>
      <c r="D353" s="184" t="s">
        <v>397</v>
      </c>
      <c r="E353" s="184"/>
      <c r="F353" s="186">
        <v>28803.3</v>
      </c>
      <c r="G353" s="186">
        <v>28803.3</v>
      </c>
      <c r="H353" s="187">
        <f t="shared" si="5"/>
        <v>100</v>
      </c>
    </row>
    <row r="354" spans="1:8" outlineLevel="7" x14ac:dyDescent="0.25">
      <c r="A354" s="189" t="s">
        <v>20</v>
      </c>
      <c r="B354" s="190" t="s">
        <v>843</v>
      </c>
      <c r="C354" s="190" t="s">
        <v>345</v>
      </c>
      <c r="D354" s="190" t="s">
        <v>397</v>
      </c>
      <c r="E354" s="190" t="s">
        <v>21</v>
      </c>
      <c r="F354" s="191">
        <v>28803.3</v>
      </c>
      <c r="G354" s="191">
        <v>28803.3</v>
      </c>
      <c r="H354" s="192">
        <f t="shared" si="5"/>
        <v>100</v>
      </c>
    </row>
    <row r="355" spans="1:8" ht="26.4" outlineLevel="5" x14ac:dyDescent="0.25">
      <c r="A355" s="185" t="s">
        <v>398</v>
      </c>
      <c r="B355" s="184" t="s">
        <v>843</v>
      </c>
      <c r="C355" s="184" t="s">
        <v>345</v>
      </c>
      <c r="D355" s="184" t="s">
        <v>399</v>
      </c>
      <c r="E355" s="184"/>
      <c r="F355" s="186">
        <v>13824</v>
      </c>
      <c r="G355" s="186">
        <v>2010.3</v>
      </c>
      <c r="H355" s="187">
        <f t="shared" si="5"/>
        <v>14.542100694444445</v>
      </c>
    </row>
    <row r="356" spans="1:8" outlineLevel="7" x14ac:dyDescent="0.25">
      <c r="A356" s="189" t="s">
        <v>18</v>
      </c>
      <c r="B356" s="190" t="s">
        <v>843</v>
      </c>
      <c r="C356" s="190" t="s">
        <v>345</v>
      </c>
      <c r="D356" s="190" t="s">
        <v>399</v>
      </c>
      <c r="E356" s="190" t="s">
        <v>19</v>
      </c>
      <c r="F356" s="191">
        <v>2010.3</v>
      </c>
      <c r="G356" s="191">
        <v>2010.3</v>
      </c>
      <c r="H356" s="192">
        <f t="shared" si="5"/>
        <v>100</v>
      </c>
    </row>
    <row r="357" spans="1:8" outlineLevel="7" x14ac:dyDescent="0.25">
      <c r="A357" s="189" t="s">
        <v>142</v>
      </c>
      <c r="B357" s="190" t="s">
        <v>843</v>
      </c>
      <c r="C357" s="190" t="s">
        <v>345</v>
      </c>
      <c r="D357" s="190" t="s">
        <v>399</v>
      </c>
      <c r="E357" s="190" t="s">
        <v>143</v>
      </c>
      <c r="F357" s="191">
        <v>11813.7</v>
      </c>
      <c r="G357" s="191">
        <v>0</v>
      </c>
      <c r="H357" s="192">
        <f t="shared" si="5"/>
        <v>0</v>
      </c>
    </row>
    <row r="358" spans="1:8" ht="26.4" outlineLevel="5" x14ac:dyDescent="0.25">
      <c r="A358" s="185" t="s">
        <v>400</v>
      </c>
      <c r="B358" s="184" t="s">
        <v>843</v>
      </c>
      <c r="C358" s="184" t="s">
        <v>345</v>
      </c>
      <c r="D358" s="184" t="s">
        <v>401</v>
      </c>
      <c r="E358" s="184"/>
      <c r="F358" s="186">
        <v>4176</v>
      </c>
      <c r="G358" s="186">
        <v>607.29999999999995</v>
      </c>
      <c r="H358" s="187">
        <f t="shared" si="5"/>
        <v>14.542624521072796</v>
      </c>
    </row>
    <row r="359" spans="1:8" outlineLevel="7" x14ac:dyDescent="0.25">
      <c r="A359" s="189" t="s">
        <v>18</v>
      </c>
      <c r="B359" s="190" t="s">
        <v>843</v>
      </c>
      <c r="C359" s="190" t="s">
        <v>345</v>
      </c>
      <c r="D359" s="190" t="s">
        <v>401</v>
      </c>
      <c r="E359" s="190" t="s">
        <v>19</v>
      </c>
      <c r="F359" s="191">
        <v>607.29999999999995</v>
      </c>
      <c r="G359" s="191">
        <v>607.29999999999995</v>
      </c>
      <c r="H359" s="192">
        <f t="shared" si="5"/>
        <v>100</v>
      </c>
    </row>
    <row r="360" spans="1:8" outlineLevel="7" x14ac:dyDescent="0.25">
      <c r="A360" s="189" t="s">
        <v>142</v>
      </c>
      <c r="B360" s="190" t="s">
        <v>843</v>
      </c>
      <c r="C360" s="190" t="s">
        <v>345</v>
      </c>
      <c r="D360" s="190" t="s">
        <v>401</v>
      </c>
      <c r="E360" s="190" t="s">
        <v>143</v>
      </c>
      <c r="F360" s="191">
        <v>3568.7</v>
      </c>
      <c r="G360" s="191">
        <v>0</v>
      </c>
      <c r="H360" s="192">
        <f t="shared" si="5"/>
        <v>0</v>
      </c>
    </row>
    <row r="361" spans="1:8" ht="26.4" outlineLevel="5" x14ac:dyDescent="0.25">
      <c r="A361" s="185" t="s">
        <v>402</v>
      </c>
      <c r="B361" s="184" t="s">
        <v>843</v>
      </c>
      <c r="C361" s="184" t="s">
        <v>345</v>
      </c>
      <c r="D361" s="184" t="s">
        <v>403</v>
      </c>
      <c r="E361" s="184"/>
      <c r="F361" s="186">
        <v>31040</v>
      </c>
      <c r="G361" s="186">
        <v>30976.799999999999</v>
      </c>
      <c r="H361" s="187">
        <f t="shared" si="5"/>
        <v>99.796391752577321</v>
      </c>
    </row>
    <row r="362" spans="1:8" outlineLevel="7" x14ac:dyDescent="0.25">
      <c r="A362" s="189" t="s">
        <v>18</v>
      </c>
      <c r="B362" s="190" t="s">
        <v>843</v>
      </c>
      <c r="C362" s="190" t="s">
        <v>345</v>
      </c>
      <c r="D362" s="190" t="s">
        <v>403</v>
      </c>
      <c r="E362" s="190" t="s">
        <v>19</v>
      </c>
      <c r="F362" s="191">
        <v>2791.4</v>
      </c>
      <c r="G362" s="191">
        <v>2791.4</v>
      </c>
      <c r="H362" s="192">
        <f t="shared" si="5"/>
        <v>100</v>
      </c>
    </row>
    <row r="363" spans="1:8" outlineLevel="7" x14ac:dyDescent="0.25">
      <c r="A363" s="189" t="s">
        <v>142</v>
      </c>
      <c r="B363" s="190" t="s">
        <v>843</v>
      </c>
      <c r="C363" s="190" t="s">
        <v>345</v>
      </c>
      <c r="D363" s="190" t="s">
        <v>403</v>
      </c>
      <c r="E363" s="190" t="s">
        <v>143</v>
      </c>
      <c r="F363" s="191">
        <v>28248.6</v>
      </c>
      <c r="G363" s="191">
        <v>28185.4</v>
      </c>
      <c r="H363" s="192">
        <f t="shared" si="5"/>
        <v>99.776272098440288</v>
      </c>
    </row>
    <row r="364" spans="1:8" ht="26.4" outlineLevel="5" x14ac:dyDescent="0.25">
      <c r="A364" s="185" t="s">
        <v>404</v>
      </c>
      <c r="B364" s="184" t="s">
        <v>843</v>
      </c>
      <c r="C364" s="184" t="s">
        <v>345</v>
      </c>
      <c r="D364" s="184" t="s">
        <v>405</v>
      </c>
      <c r="E364" s="184"/>
      <c r="F364" s="186">
        <v>3000</v>
      </c>
      <c r="G364" s="186">
        <v>1630.4</v>
      </c>
      <c r="H364" s="187">
        <f t="shared" si="5"/>
        <v>54.346666666666664</v>
      </c>
    </row>
    <row r="365" spans="1:8" outlineLevel="7" x14ac:dyDescent="0.25">
      <c r="A365" s="189" t="s">
        <v>18</v>
      </c>
      <c r="B365" s="190" t="s">
        <v>843</v>
      </c>
      <c r="C365" s="190" t="s">
        <v>345</v>
      </c>
      <c r="D365" s="190" t="s">
        <v>405</v>
      </c>
      <c r="E365" s="190" t="s">
        <v>19</v>
      </c>
      <c r="F365" s="191">
        <v>203.5</v>
      </c>
      <c r="G365" s="191">
        <v>146.9</v>
      </c>
      <c r="H365" s="192">
        <f t="shared" si="5"/>
        <v>72.186732186732186</v>
      </c>
    </row>
    <row r="366" spans="1:8" outlineLevel="7" x14ac:dyDescent="0.25">
      <c r="A366" s="189" t="s">
        <v>142</v>
      </c>
      <c r="B366" s="190" t="s">
        <v>843</v>
      </c>
      <c r="C366" s="190" t="s">
        <v>345</v>
      </c>
      <c r="D366" s="190" t="s">
        <v>405</v>
      </c>
      <c r="E366" s="190" t="s">
        <v>143</v>
      </c>
      <c r="F366" s="191">
        <v>2796.5</v>
      </c>
      <c r="G366" s="191">
        <v>1483.4</v>
      </c>
      <c r="H366" s="192">
        <f t="shared" si="5"/>
        <v>53.044877525478277</v>
      </c>
    </row>
    <row r="367" spans="1:8" outlineLevel="4" x14ac:dyDescent="0.25">
      <c r="A367" s="185" t="s">
        <v>406</v>
      </c>
      <c r="B367" s="184" t="s">
        <v>843</v>
      </c>
      <c r="C367" s="184" t="s">
        <v>345</v>
      </c>
      <c r="D367" s="184" t="s">
        <v>407</v>
      </c>
      <c r="E367" s="184"/>
      <c r="F367" s="186">
        <v>24382</v>
      </c>
      <c r="G367" s="186">
        <v>12450.7</v>
      </c>
      <c r="H367" s="187">
        <f t="shared" si="5"/>
        <v>51.06513001394471</v>
      </c>
    </row>
    <row r="368" spans="1:8" ht="26.4" outlineLevel="5" x14ac:dyDescent="0.25">
      <c r="A368" s="185" t="s">
        <v>408</v>
      </c>
      <c r="B368" s="184" t="s">
        <v>843</v>
      </c>
      <c r="C368" s="184" t="s">
        <v>345</v>
      </c>
      <c r="D368" s="184" t="s">
        <v>409</v>
      </c>
      <c r="E368" s="184"/>
      <c r="F368" s="186">
        <v>3600</v>
      </c>
      <c r="G368" s="186">
        <v>0</v>
      </c>
      <c r="H368" s="187">
        <f t="shared" si="5"/>
        <v>0</v>
      </c>
    </row>
    <row r="369" spans="1:8" outlineLevel="7" x14ac:dyDescent="0.25">
      <c r="A369" s="189" t="s">
        <v>18</v>
      </c>
      <c r="B369" s="190" t="s">
        <v>843</v>
      </c>
      <c r="C369" s="190" t="s">
        <v>345</v>
      </c>
      <c r="D369" s="190" t="s">
        <v>409</v>
      </c>
      <c r="E369" s="190" t="s">
        <v>19</v>
      </c>
      <c r="F369" s="191">
        <v>3600</v>
      </c>
      <c r="G369" s="191">
        <v>0</v>
      </c>
      <c r="H369" s="192">
        <f t="shared" si="5"/>
        <v>0</v>
      </c>
    </row>
    <row r="370" spans="1:8" ht="26.4" outlineLevel="5" x14ac:dyDescent="0.25">
      <c r="A370" s="185" t="s">
        <v>410</v>
      </c>
      <c r="B370" s="184" t="s">
        <v>843</v>
      </c>
      <c r="C370" s="184" t="s">
        <v>345</v>
      </c>
      <c r="D370" s="184" t="s">
        <v>411</v>
      </c>
      <c r="E370" s="184"/>
      <c r="F370" s="186">
        <v>7900</v>
      </c>
      <c r="G370" s="186">
        <v>7620.7</v>
      </c>
      <c r="H370" s="187">
        <f t="shared" si="5"/>
        <v>96.464556962025313</v>
      </c>
    </row>
    <row r="371" spans="1:8" outlineLevel="7" x14ac:dyDescent="0.25">
      <c r="A371" s="189" t="s">
        <v>18</v>
      </c>
      <c r="B371" s="190" t="s">
        <v>843</v>
      </c>
      <c r="C371" s="190" t="s">
        <v>345</v>
      </c>
      <c r="D371" s="190" t="s">
        <v>411</v>
      </c>
      <c r="E371" s="190" t="s">
        <v>19</v>
      </c>
      <c r="F371" s="191">
        <v>7900</v>
      </c>
      <c r="G371" s="191">
        <v>7620.7</v>
      </c>
      <c r="H371" s="192">
        <f t="shared" si="5"/>
        <v>96.464556962025313</v>
      </c>
    </row>
    <row r="372" spans="1:8" ht="26.4" outlineLevel="5" x14ac:dyDescent="0.25">
      <c r="A372" s="185" t="s">
        <v>412</v>
      </c>
      <c r="B372" s="184" t="s">
        <v>843</v>
      </c>
      <c r="C372" s="184" t="s">
        <v>345</v>
      </c>
      <c r="D372" s="184" t="s">
        <v>413</v>
      </c>
      <c r="E372" s="184"/>
      <c r="F372" s="186">
        <v>1047.3</v>
      </c>
      <c r="G372" s="186">
        <v>1004.3</v>
      </c>
      <c r="H372" s="187">
        <f t="shared" si="5"/>
        <v>95.894204143989313</v>
      </c>
    </row>
    <row r="373" spans="1:8" outlineLevel="7" x14ac:dyDescent="0.25">
      <c r="A373" s="189" t="s">
        <v>20</v>
      </c>
      <c r="B373" s="190" t="s">
        <v>843</v>
      </c>
      <c r="C373" s="190" t="s">
        <v>345</v>
      </c>
      <c r="D373" s="190" t="s">
        <v>413</v>
      </c>
      <c r="E373" s="190" t="s">
        <v>21</v>
      </c>
      <c r="F373" s="191">
        <v>1047.3</v>
      </c>
      <c r="G373" s="191">
        <v>1004.3</v>
      </c>
      <c r="H373" s="192">
        <f t="shared" si="5"/>
        <v>95.894204143989313</v>
      </c>
    </row>
    <row r="374" spans="1:8" ht="26.4" outlineLevel="5" x14ac:dyDescent="0.25">
      <c r="A374" s="185" t="s">
        <v>414</v>
      </c>
      <c r="B374" s="184" t="s">
        <v>843</v>
      </c>
      <c r="C374" s="184" t="s">
        <v>345</v>
      </c>
      <c r="D374" s="184" t="s">
        <v>415</v>
      </c>
      <c r="E374" s="184"/>
      <c r="F374" s="186">
        <v>1472.6</v>
      </c>
      <c r="G374" s="186">
        <v>1472.5</v>
      </c>
      <c r="H374" s="187">
        <f t="shared" si="5"/>
        <v>99.993209289691706</v>
      </c>
    </row>
    <row r="375" spans="1:8" outlineLevel="7" x14ac:dyDescent="0.25">
      <c r="A375" s="189" t="s">
        <v>20</v>
      </c>
      <c r="B375" s="190" t="s">
        <v>843</v>
      </c>
      <c r="C375" s="190" t="s">
        <v>345</v>
      </c>
      <c r="D375" s="190" t="s">
        <v>415</v>
      </c>
      <c r="E375" s="190" t="s">
        <v>21</v>
      </c>
      <c r="F375" s="191">
        <v>1472.6</v>
      </c>
      <c r="G375" s="191">
        <v>1472.5</v>
      </c>
      <c r="H375" s="192">
        <f t="shared" si="5"/>
        <v>99.993209289691706</v>
      </c>
    </row>
    <row r="376" spans="1:8" outlineLevel="5" x14ac:dyDescent="0.25">
      <c r="A376" s="185" t="s">
        <v>416</v>
      </c>
      <c r="B376" s="184" t="s">
        <v>843</v>
      </c>
      <c r="C376" s="184" t="s">
        <v>345</v>
      </c>
      <c r="D376" s="184" t="s">
        <v>417</v>
      </c>
      <c r="E376" s="184"/>
      <c r="F376" s="186">
        <v>8.8000000000000007</v>
      </c>
      <c r="G376" s="186">
        <v>0</v>
      </c>
      <c r="H376" s="187">
        <f t="shared" si="5"/>
        <v>0</v>
      </c>
    </row>
    <row r="377" spans="1:8" outlineLevel="7" x14ac:dyDescent="0.25">
      <c r="A377" s="189" t="s">
        <v>18</v>
      </c>
      <c r="B377" s="190" t="s">
        <v>843</v>
      </c>
      <c r="C377" s="190" t="s">
        <v>345</v>
      </c>
      <c r="D377" s="190" t="s">
        <v>417</v>
      </c>
      <c r="E377" s="190" t="s">
        <v>19</v>
      </c>
      <c r="F377" s="191">
        <v>8.8000000000000007</v>
      </c>
      <c r="G377" s="191">
        <v>0</v>
      </c>
      <c r="H377" s="192">
        <f t="shared" si="5"/>
        <v>0</v>
      </c>
    </row>
    <row r="378" spans="1:8" ht="26.4" outlineLevel="5" x14ac:dyDescent="0.25">
      <c r="A378" s="185" t="s">
        <v>418</v>
      </c>
      <c r="B378" s="184" t="s">
        <v>843</v>
      </c>
      <c r="C378" s="184" t="s">
        <v>345</v>
      </c>
      <c r="D378" s="184" t="s">
        <v>419</v>
      </c>
      <c r="E378" s="184"/>
      <c r="F378" s="186">
        <v>2353.3000000000002</v>
      </c>
      <c r="G378" s="186">
        <v>2353.1999999999998</v>
      </c>
      <c r="H378" s="187">
        <f t="shared" si="5"/>
        <v>99.99575064802616</v>
      </c>
    </row>
    <row r="379" spans="1:8" outlineLevel="7" x14ac:dyDescent="0.25">
      <c r="A379" s="189" t="s">
        <v>20</v>
      </c>
      <c r="B379" s="190" t="s">
        <v>843</v>
      </c>
      <c r="C379" s="190" t="s">
        <v>345</v>
      </c>
      <c r="D379" s="190" t="s">
        <v>419</v>
      </c>
      <c r="E379" s="190" t="s">
        <v>21</v>
      </c>
      <c r="F379" s="191">
        <v>2353.3000000000002</v>
      </c>
      <c r="G379" s="191">
        <v>2353.1999999999998</v>
      </c>
      <c r="H379" s="192">
        <f t="shared" si="5"/>
        <v>99.99575064802616</v>
      </c>
    </row>
    <row r="380" spans="1:8" ht="26.4" outlineLevel="5" x14ac:dyDescent="0.25">
      <c r="A380" s="185" t="s">
        <v>420</v>
      </c>
      <c r="B380" s="184" t="s">
        <v>843</v>
      </c>
      <c r="C380" s="184" t="s">
        <v>345</v>
      </c>
      <c r="D380" s="184" t="s">
        <v>421</v>
      </c>
      <c r="E380" s="184"/>
      <c r="F380" s="186">
        <v>8000</v>
      </c>
      <c r="G380" s="186">
        <v>0</v>
      </c>
      <c r="H380" s="187">
        <f t="shared" si="5"/>
        <v>0</v>
      </c>
    </row>
    <row r="381" spans="1:8" outlineLevel="7" x14ac:dyDescent="0.25">
      <c r="A381" s="189" t="s">
        <v>142</v>
      </c>
      <c r="B381" s="190" t="s">
        <v>843</v>
      </c>
      <c r="C381" s="190" t="s">
        <v>345</v>
      </c>
      <c r="D381" s="190" t="s">
        <v>421</v>
      </c>
      <c r="E381" s="190" t="s">
        <v>143</v>
      </c>
      <c r="F381" s="191">
        <v>8000</v>
      </c>
      <c r="G381" s="191">
        <v>0</v>
      </c>
      <c r="H381" s="192">
        <f t="shared" si="5"/>
        <v>0</v>
      </c>
    </row>
    <row r="382" spans="1:8" outlineLevel="4" x14ac:dyDescent="0.25">
      <c r="A382" s="185" t="s">
        <v>422</v>
      </c>
      <c r="B382" s="184" t="s">
        <v>843</v>
      </c>
      <c r="C382" s="184" t="s">
        <v>345</v>
      </c>
      <c r="D382" s="184" t="s">
        <v>423</v>
      </c>
      <c r="E382" s="184"/>
      <c r="F382" s="186">
        <v>4750</v>
      </c>
      <c r="G382" s="186">
        <v>4136.5</v>
      </c>
      <c r="H382" s="187">
        <f t="shared" si="5"/>
        <v>87.084210526315786</v>
      </c>
    </row>
    <row r="383" spans="1:8" outlineLevel="5" x14ac:dyDescent="0.25">
      <c r="A383" s="185" t="s">
        <v>424</v>
      </c>
      <c r="B383" s="184" t="s">
        <v>843</v>
      </c>
      <c r="C383" s="184" t="s">
        <v>345</v>
      </c>
      <c r="D383" s="184" t="s">
        <v>425</v>
      </c>
      <c r="E383" s="184"/>
      <c r="F383" s="186">
        <v>1400</v>
      </c>
      <c r="G383" s="186">
        <v>1397</v>
      </c>
      <c r="H383" s="187">
        <f t="shared" si="5"/>
        <v>99.785714285714292</v>
      </c>
    </row>
    <row r="384" spans="1:8" outlineLevel="7" x14ac:dyDescent="0.25">
      <c r="A384" s="189" t="s">
        <v>18</v>
      </c>
      <c r="B384" s="190" t="s">
        <v>843</v>
      </c>
      <c r="C384" s="190" t="s">
        <v>345</v>
      </c>
      <c r="D384" s="190" t="s">
        <v>425</v>
      </c>
      <c r="E384" s="190" t="s">
        <v>19</v>
      </c>
      <c r="F384" s="191">
        <v>1400</v>
      </c>
      <c r="G384" s="191">
        <v>1397</v>
      </c>
      <c r="H384" s="192">
        <f t="shared" si="5"/>
        <v>99.785714285714292</v>
      </c>
    </row>
    <row r="385" spans="1:8" outlineLevel="5" x14ac:dyDescent="0.25">
      <c r="A385" s="185" t="s">
        <v>426</v>
      </c>
      <c r="B385" s="184" t="s">
        <v>843</v>
      </c>
      <c r="C385" s="184" t="s">
        <v>345</v>
      </c>
      <c r="D385" s="184" t="s">
        <v>427</v>
      </c>
      <c r="E385" s="184"/>
      <c r="F385" s="186">
        <v>2700</v>
      </c>
      <c r="G385" s="186">
        <v>2700</v>
      </c>
      <c r="H385" s="187">
        <f t="shared" si="5"/>
        <v>100</v>
      </c>
    </row>
    <row r="386" spans="1:8" outlineLevel="7" x14ac:dyDescent="0.25">
      <c r="A386" s="189" t="s">
        <v>18</v>
      </c>
      <c r="B386" s="190" t="s">
        <v>843</v>
      </c>
      <c r="C386" s="190" t="s">
        <v>345</v>
      </c>
      <c r="D386" s="190" t="s">
        <v>427</v>
      </c>
      <c r="E386" s="190" t="s">
        <v>19</v>
      </c>
      <c r="F386" s="191">
        <v>2700</v>
      </c>
      <c r="G386" s="191">
        <v>2700</v>
      </c>
      <c r="H386" s="192">
        <f t="shared" si="5"/>
        <v>100</v>
      </c>
    </row>
    <row r="387" spans="1:8" ht="39.6" outlineLevel="5" x14ac:dyDescent="0.25">
      <c r="A387" s="185" t="s">
        <v>428</v>
      </c>
      <c r="B387" s="184" t="s">
        <v>843</v>
      </c>
      <c r="C387" s="184" t="s">
        <v>345</v>
      </c>
      <c r="D387" s="184" t="s">
        <v>429</v>
      </c>
      <c r="E387" s="184"/>
      <c r="F387" s="186">
        <v>500</v>
      </c>
      <c r="G387" s="186">
        <v>0</v>
      </c>
      <c r="H387" s="187">
        <f t="shared" si="5"/>
        <v>0</v>
      </c>
    </row>
    <row r="388" spans="1:8" outlineLevel="7" x14ac:dyDescent="0.25">
      <c r="A388" s="189" t="s">
        <v>18</v>
      </c>
      <c r="B388" s="190" t="s">
        <v>843</v>
      </c>
      <c r="C388" s="190" t="s">
        <v>345</v>
      </c>
      <c r="D388" s="190" t="s">
        <v>429</v>
      </c>
      <c r="E388" s="190" t="s">
        <v>19</v>
      </c>
      <c r="F388" s="191">
        <v>500</v>
      </c>
      <c r="G388" s="191">
        <v>0</v>
      </c>
      <c r="H388" s="192">
        <f t="shared" si="5"/>
        <v>0</v>
      </c>
    </row>
    <row r="389" spans="1:8" ht="26.4" outlineLevel="5" x14ac:dyDescent="0.25">
      <c r="A389" s="185" t="s">
        <v>430</v>
      </c>
      <c r="B389" s="184" t="s">
        <v>843</v>
      </c>
      <c r="C389" s="184" t="s">
        <v>345</v>
      </c>
      <c r="D389" s="184" t="s">
        <v>431</v>
      </c>
      <c r="E389" s="184"/>
      <c r="F389" s="186">
        <v>150</v>
      </c>
      <c r="G389" s="186">
        <v>39.5</v>
      </c>
      <c r="H389" s="187">
        <f t="shared" si="5"/>
        <v>26.333333333333332</v>
      </c>
    </row>
    <row r="390" spans="1:8" outlineLevel="7" x14ac:dyDescent="0.25">
      <c r="A390" s="189" t="s">
        <v>18</v>
      </c>
      <c r="B390" s="190" t="s">
        <v>843</v>
      </c>
      <c r="C390" s="190" t="s">
        <v>345</v>
      </c>
      <c r="D390" s="190" t="s">
        <v>431</v>
      </c>
      <c r="E390" s="190" t="s">
        <v>19</v>
      </c>
      <c r="F390" s="191">
        <v>150</v>
      </c>
      <c r="G390" s="191">
        <v>39.5</v>
      </c>
      <c r="H390" s="192">
        <f t="shared" si="5"/>
        <v>26.333333333333332</v>
      </c>
    </row>
    <row r="391" spans="1:8" outlineLevel="3" x14ac:dyDescent="0.25">
      <c r="A391" s="185" t="s">
        <v>221</v>
      </c>
      <c r="B391" s="184" t="s">
        <v>843</v>
      </c>
      <c r="C391" s="184" t="s">
        <v>345</v>
      </c>
      <c r="D391" s="184" t="s">
        <v>222</v>
      </c>
      <c r="E391" s="184"/>
      <c r="F391" s="186">
        <v>5297</v>
      </c>
      <c r="G391" s="186">
        <v>0</v>
      </c>
      <c r="H391" s="187">
        <f t="shared" si="5"/>
        <v>0</v>
      </c>
    </row>
    <row r="392" spans="1:8" outlineLevel="4" x14ac:dyDescent="0.25">
      <c r="A392" s="185" t="s">
        <v>227</v>
      </c>
      <c r="B392" s="184" t="s">
        <v>843</v>
      </c>
      <c r="C392" s="184" t="s">
        <v>345</v>
      </c>
      <c r="D392" s="184" t="s">
        <v>228</v>
      </c>
      <c r="E392" s="184"/>
      <c r="F392" s="186">
        <v>5297</v>
      </c>
      <c r="G392" s="186">
        <v>0</v>
      </c>
      <c r="H392" s="187">
        <f t="shared" ref="H392:H455" si="6">G392*100/F392</f>
        <v>0</v>
      </c>
    </row>
    <row r="393" spans="1:8" ht="26.4" outlineLevel="5" x14ac:dyDescent="0.25">
      <c r="A393" s="185" t="s">
        <v>432</v>
      </c>
      <c r="B393" s="184" t="s">
        <v>843</v>
      </c>
      <c r="C393" s="184" t="s">
        <v>345</v>
      </c>
      <c r="D393" s="184" t="s">
        <v>433</v>
      </c>
      <c r="E393" s="184"/>
      <c r="F393" s="186">
        <v>2412</v>
      </c>
      <c r="G393" s="186">
        <v>0</v>
      </c>
      <c r="H393" s="187">
        <f t="shared" si="6"/>
        <v>0</v>
      </c>
    </row>
    <row r="394" spans="1:8" outlineLevel="7" x14ac:dyDescent="0.25">
      <c r="A394" s="189" t="s">
        <v>18</v>
      </c>
      <c r="B394" s="190" t="s">
        <v>843</v>
      </c>
      <c r="C394" s="190" t="s">
        <v>345</v>
      </c>
      <c r="D394" s="190" t="s">
        <v>433</v>
      </c>
      <c r="E394" s="190" t="s">
        <v>19</v>
      </c>
      <c r="F394" s="191">
        <v>2412</v>
      </c>
      <c r="G394" s="191">
        <v>0</v>
      </c>
      <c r="H394" s="192">
        <f t="shared" si="6"/>
        <v>0</v>
      </c>
    </row>
    <row r="395" spans="1:8" ht="26.4" outlineLevel="5" x14ac:dyDescent="0.25">
      <c r="A395" s="185" t="s">
        <v>434</v>
      </c>
      <c r="B395" s="184" t="s">
        <v>843</v>
      </c>
      <c r="C395" s="184" t="s">
        <v>345</v>
      </c>
      <c r="D395" s="184" t="s">
        <v>435</v>
      </c>
      <c r="E395" s="184"/>
      <c r="F395" s="186">
        <v>2885</v>
      </c>
      <c r="G395" s="186">
        <v>0</v>
      </c>
      <c r="H395" s="187">
        <f t="shared" si="6"/>
        <v>0</v>
      </c>
    </row>
    <row r="396" spans="1:8" outlineLevel="7" x14ac:dyDescent="0.25">
      <c r="A396" s="189" t="s">
        <v>18</v>
      </c>
      <c r="B396" s="190" t="s">
        <v>843</v>
      </c>
      <c r="C396" s="190" t="s">
        <v>345</v>
      </c>
      <c r="D396" s="190" t="s">
        <v>435</v>
      </c>
      <c r="E396" s="190" t="s">
        <v>19</v>
      </c>
      <c r="F396" s="191">
        <v>2885</v>
      </c>
      <c r="G396" s="191">
        <v>0</v>
      </c>
      <c r="H396" s="192">
        <f t="shared" si="6"/>
        <v>0</v>
      </c>
    </row>
    <row r="397" spans="1:8" ht="26.4" outlineLevel="3" x14ac:dyDescent="0.25">
      <c r="A397" s="185" t="s">
        <v>58</v>
      </c>
      <c r="B397" s="184" t="s">
        <v>843</v>
      </c>
      <c r="C397" s="184" t="s">
        <v>345</v>
      </c>
      <c r="D397" s="184" t="s">
        <v>59</v>
      </c>
      <c r="E397" s="184"/>
      <c r="F397" s="186">
        <v>464</v>
      </c>
      <c r="G397" s="186">
        <v>0</v>
      </c>
      <c r="H397" s="187">
        <f t="shared" si="6"/>
        <v>0</v>
      </c>
    </row>
    <row r="398" spans="1:8" ht="26.4" outlineLevel="4" x14ac:dyDescent="0.25">
      <c r="A398" s="185" t="s">
        <v>324</v>
      </c>
      <c r="B398" s="184" t="s">
        <v>843</v>
      </c>
      <c r="C398" s="184" t="s">
        <v>345</v>
      </c>
      <c r="D398" s="184" t="s">
        <v>325</v>
      </c>
      <c r="E398" s="184"/>
      <c r="F398" s="186">
        <v>464</v>
      </c>
      <c r="G398" s="186">
        <v>0</v>
      </c>
      <c r="H398" s="187">
        <f t="shared" si="6"/>
        <v>0</v>
      </c>
    </row>
    <row r="399" spans="1:8" ht="26.4" outlineLevel="5" x14ac:dyDescent="0.25">
      <c r="A399" s="185" t="s">
        <v>436</v>
      </c>
      <c r="B399" s="184" t="s">
        <v>843</v>
      </c>
      <c r="C399" s="184" t="s">
        <v>345</v>
      </c>
      <c r="D399" s="184" t="s">
        <v>437</v>
      </c>
      <c r="E399" s="184"/>
      <c r="F399" s="186">
        <v>464</v>
      </c>
      <c r="G399" s="186">
        <v>0</v>
      </c>
      <c r="H399" s="187">
        <f t="shared" si="6"/>
        <v>0</v>
      </c>
    </row>
    <row r="400" spans="1:8" outlineLevel="7" x14ac:dyDescent="0.25">
      <c r="A400" s="189" t="s">
        <v>20</v>
      </c>
      <c r="B400" s="190" t="s">
        <v>843</v>
      </c>
      <c r="C400" s="190" t="s">
        <v>345</v>
      </c>
      <c r="D400" s="190" t="s">
        <v>437</v>
      </c>
      <c r="E400" s="190" t="s">
        <v>21</v>
      </c>
      <c r="F400" s="191">
        <v>464</v>
      </c>
      <c r="G400" s="191">
        <v>0</v>
      </c>
      <c r="H400" s="192">
        <f t="shared" si="6"/>
        <v>0</v>
      </c>
    </row>
    <row r="401" spans="1:8" outlineLevel="3" x14ac:dyDescent="0.25">
      <c r="A401" s="185" t="s">
        <v>8</v>
      </c>
      <c r="B401" s="184" t="s">
        <v>843</v>
      </c>
      <c r="C401" s="184" t="s">
        <v>345</v>
      </c>
      <c r="D401" s="184" t="s">
        <v>9</v>
      </c>
      <c r="E401" s="184"/>
      <c r="F401" s="186">
        <v>2652.3</v>
      </c>
      <c r="G401" s="186">
        <v>2611.6</v>
      </c>
      <c r="H401" s="187">
        <f t="shared" si="6"/>
        <v>98.465482788523161</v>
      </c>
    </row>
    <row r="402" spans="1:8" outlineLevel="4" x14ac:dyDescent="0.25">
      <c r="A402" s="185" t="s">
        <v>20</v>
      </c>
      <c r="B402" s="184" t="s">
        <v>843</v>
      </c>
      <c r="C402" s="184" t="s">
        <v>345</v>
      </c>
      <c r="D402" s="184" t="s">
        <v>209</v>
      </c>
      <c r="E402" s="184"/>
      <c r="F402" s="186">
        <v>2652.3</v>
      </c>
      <c r="G402" s="186">
        <v>2611.6</v>
      </c>
      <c r="H402" s="187">
        <f t="shared" si="6"/>
        <v>98.465482788523161</v>
      </c>
    </row>
    <row r="403" spans="1:8" outlineLevel="7" x14ac:dyDescent="0.25">
      <c r="A403" s="189" t="s">
        <v>20</v>
      </c>
      <c r="B403" s="190" t="s">
        <v>843</v>
      </c>
      <c r="C403" s="190" t="s">
        <v>345</v>
      </c>
      <c r="D403" s="190" t="s">
        <v>209</v>
      </c>
      <c r="E403" s="190" t="s">
        <v>21</v>
      </c>
      <c r="F403" s="191">
        <v>2652.3</v>
      </c>
      <c r="G403" s="191">
        <v>2611.6</v>
      </c>
      <c r="H403" s="192">
        <f t="shared" si="6"/>
        <v>98.465482788523161</v>
      </c>
    </row>
    <row r="404" spans="1:8" outlineLevel="2" x14ac:dyDescent="0.25">
      <c r="A404" s="185" t="s">
        <v>438</v>
      </c>
      <c r="B404" s="184" t="s">
        <v>843</v>
      </c>
      <c r="C404" s="184" t="s">
        <v>439</v>
      </c>
      <c r="D404" s="184"/>
      <c r="E404" s="184"/>
      <c r="F404" s="186">
        <v>600240.6</v>
      </c>
      <c r="G404" s="186">
        <v>555797.1</v>
      </c>
      <c r="H404" s="187">
        <f t="shared" si="6"/>
        <v>92.595719116634228</v>
      </c>
    </row>
    <row r="405" spans="1:8" outlineLevel="3" x14ac:dyDescent="0.25">
      <c r="A405" s="185" t="s">
        <v>98</v>
      </c>
      <c r="B405" s="184" t="s">
        <v>843</v>
      </c>
      <c r="C405" s="184" t="s">
        <v>439</v>
      </c>
      <c r="D405" s="184" t="s">
        <v>99</v>
      </c>
      <c r="E405" s="184"/>
      <c r="F405" s="186">
        <v>56696.1</v>
      </c>
      <c r="G405" s="186">
        <v>42689</v>
      </c>
      <c r="H405" s="187">
        <f t="shared" si="6"/>
        <v>75.294420603886337</v>
      </c>
    </row>
    <row r="406" spans="1:8" outlineLevel="4" x14ac:dyDescent="0.25">
      <c r="A406" s="185" t="s">
        <v>440</v>
      </c>
      <c r="B406" s="184" t="s">
        <v>843</v>
      </c>
      <c r="C406" s="184" t="s">
        <v>439</v>
      </c>
      <c r="D406" s="184" t="s">
        <v>441</v>
      </c>
      <c r="E406" s="184"/>
      <c r="F406" s="186">
        <v>56696.1</v>
      </c>
      <c r="G406" s="186">
        <v>42689</v>
      </c>
      <c r="H406" s="187">
        <f t="shared" si="6"/>
        <v>75.294420603886337</v>
      </c>
    </row>
    <row r="407" spans="1:8" ht="26.4" outlineLevel="5" x14ac:dyDescent="0.25">
      <c r="A407" s="185" t="s">
        <v>442</v>
      </c>
      <c r="B407" s="184" t="s">
        <v>843</v>
      </c>
      <c r="C407" s="184" t="s">
        <v>439</v>
      </c>
      <c r="D407" s="184" t="s">
        <v>443</v>
      </c>
      <c r="E407" s="184"/>
      <c r="F407" s="186">
        <v>38203.199999999997</v>
      </c>
      <c r="G407" s="186">
        <v>36555</v>
      </c>
      <c r="H407" s="187">
        <f t="shared" si="6"/>
        <v>95.685701721321777</v>
      </c>
    </row>
    <row r="408" spans="1:8" ht="39.6" outlineLevel="7" x14ac:dyDescent="0.25">
      <c r="A408" s="189" t="s">
        <v>12</v>
      </c>
      <c r="B408" s="190" t="s">
        <v>843</v>
      </c>
      <c r="C408" s="190" t="s">
        <v>439</v>
      </c>
      <c r="D408" s="190" t="s">
        <v>443</v>
      </c>
      <c r="E408" s="190" t="s">
        <v>13</v>
      </c>
      <c r="F408" s="191">
        <v>32071.1</v>
      </c>
      <c r="G408" s="191">
        <v>31959.599999999999</v>
      </c>
      <c r="H408" s="192">
        <f t="shared" si="6"/>
        <v>99.652334968242442</v>
      </c>
    </row>
    <row r="409" spans="1:8" outlineLevel="7" x14ac:dyDescent="0.25">
      <c r="A409" s="189" t="s">
        <v>18</v>
      </c>
      <c r="B409" s="190" t="s">
        <v>843</v>
      </c>
      <c r="C409" s="190" t="s">
        <v>439</v>
      </c>
      <c r="D409" s="190" t="s">
        <v>443</v>
      </c>
      <c r="E409" s="190" t="s">
        <v>19</v>
      </c>
      <c r="F409" s="191">
        <v>3735.5</v>
      </c>
      <c r="G409" s="191">
        <v>2422.8000000000002</v>
      </c>
      <c r="H409" s="192">
        <f t="shared" si="6"/>
        <v>64.858787310935625</v>
      </c>
    </row>
    <row r="410" spans="1:8" outlineLevel="7" x14ac:dyDescent="0.25">
      <c r="A410" s="189" t="s">
        <v>44</v>
      </c>
      <c r="B410" s="190" t="s">
        <v>843</v>
      </c>
      <c r="C410" s="190" t="s">
        <v>439</v>
      </c>
      <c r="D410" s="190" t="s">
        <v>443</v>
      </c>
      <c r="E410" s="190" t="s">
        <v>45</v>
      </c>
      <c r="F410" s="191">
        <v>2072</v>
      </c>
      <c r="G410" s="191">
        <v>1856.8</v>
      </c>
      <c r="H410" s="192">
        <f t="shared" si="6"/>
        <v>89.613899613899619</v>
      </c>
    </row>
    <row r="411" spans="1:8" outlineLevel="7" x14ac:dyDescent="0.25">
      <c r="A411" s="189" t="s">
        <v>20</v>
      </c>
      <c r="B411" s="190" t="s">
        <v>843</v>
      </c>
      <c r="C411" s="190" t="s">
        <v>439</v>
      </c>
      <c r="D411" s="190" t="s">
        <v>443</v>
      </c>
      <c r="E411" s="190" t="s">
        <v>21</v>
      </c>
      <c r="F411" s="191">
        <v>324.60000000000002</v>
      </c>
      <c r="G411" s="191">
        <v>315.8</v>
      </c>
      <c r="H411" s="192">
        <f t="shared" si="6"/>
        <v>97.28897104128157</v>
      </c>
    </row>
    <row r="412" spans="1:8" ht="39.6" outlineLevel="5" x14ac:dyDescent="0.25">
      <c r="A412" s="185" t="s">
        <v>444</v>
      </c>
      <c r="B412" s="184" t="s">
        <v>843</v>
      </c>
      <c r="C412" s="184" t="s">
        <v>439</v>
      </c>
      <c r="D412" s="184" t="s">
        <v>445</v>
      </c>
      <c r="E412" s="184"/>
      <c r="F412" s="186">
        <v>5864.5</v>
      </c>
      <c r="G412" s="186">
        <v>0</v>
      </c>
      <c r="H412" s="187">
        <f t="shared" si="6"/>
        <v>0</v>
      </c>
    </row>
    <row r="413" spans="1:8" outlineLevel="7" x14ac:dyDescent="0.25">
      <c r="A413" s="189" t="s">
        <v>18</v>
      </c>
      <c r="B413" s="190" t="s">
        <v>843</v>
      </c>
      <c r="C413" s="190" t="s">
        <v>439</v>
      </c>
      <c r="D413" s="190" t="s">
        <v>445</v>
      </c>
      <c r="E413" s="190" t="s">
        <v>19</v>
      </c>
      <c r="F413" s="191">
        <v>5864.5</v>
      </c>
      <c r="G413" s="191">
        <v>0</v>
      </c>
      <c r="H413" s="192">
        <f t="shared" si="6"/>
        <v>0</v>
      </c>
    </row>
    <row r="414" spans="1:8" outlineLevel="5" x14ac:dyDescent="0.25">
      <c r="A414" s="185" t="s">
        <v>446</v>
      </c>
      <c r="B414" s="184" t="s">
        <v>843</v>
      </c>
      <c r="C414" s="184" t="s">
        <v>439</v>
      </c>
      <c r="D414" s="184" t="s">
        <v>447</v>
      </c>
      <c r="E414" s="184"/>
      <c r="F414" s="186">
        <v>7857.5</v>
      </c>
      <c r="G414" s="186">
        <v>2834</v>
      </c>
      <c r="H414" s="187">
        <f t="shared" si="6"/>
        <v>36.067451479478208</v>
      </c>
    </row>
    <row r="415" spans="1:8" outlineLevel="7" x14ac:dyDescent="0.25">
      <c r="A415" s="189" t="s">
        <v>18</v>
      </c>
      <c r="B415" s="190" t="s">
        <v>843</v>
      </c>
      <c r="C415" s="190" t="s">
        <v>439</v>
      </c>
      <c r="D415" s="190" t="s">
        <v>447</v>
      </c>
      <c r="E415" s="190" t="s">
        <v>19</v>
      </c>
      <c r="F415" s="191">
        <v>7857.5</v>
      </c>
      <c r="G415" s="191">
        <v>2834</v>
      </c>
      <c r="H415" s="192">
        <f t="shared" si="6"/>
        <v>36.067451479478208</v>
      </c>
    </row>
    <row r="416" spans="1:8" outlineLevel="5" x14ac:dyDescent="0.25">
      <c r="A416" s="185" t="s">
        <v>448</v>
      </c>
      <c r="B416" s="184" t="s">
        <v>843</v>
      </c>
      <c r="C416" s="184" t="s">
        <v>439</v>
      </c>
      <c r="D416" s="184" t="s">
        <v>449</v>
      </c>
      <c r="E416" s="184"/>
      <c r="F416" s="186">
        <v>3550.9</v>
      </c>
      <c r="G416" s="186">
        <v>3300</v>
      </c>
      <c r="H416" s="187">
        <f t="shared" si="6"/>
        <v>92.934185699400146</v>
      </c>
    </row>
    <row r="417" spans="1:8" outlineLevel="7" x14ac:dyDescent="0.25">
      <c r="A417" s="189" t="s">
        <v>18</v>
      </c>
      <c r="B417" s="190" t="s">
        <v>843</v>
      </c>
      <c r="C417" s="190" t="s">
        <v>439</v>
      </c>
      <c r="D417" s="190" t="s">
        <v>449</v>
      </c>
      <c r="E417" s="190" t="s">
        <v>19</v>
      </c>
      <c r="F417" s="191">
        <v>3550.9</v>
      </c>
      <c r="G417" s="191">
        <v>3300</v>
      </c>
      <c r="H417" s="192">
        <f t="shared" si="6"/>
        <v>92.934185699400146</v>
      </c>
    </row>
    <row r="418" spans="1:8" ht="39.6" outlineLevel="5" x14ac:dyDescent="0.25">
      <c r="A418" s="185" t="s">
        <v>450</v>
      </c>
      <c r="B418" s="184" t="s">
        <v>843</v>
      </c>
      <c r="C418" s="184" t="s">
        <v>439</v>
      </c>
      <c r="D418" s="184" t="s">
        <v>451</v>
      </c>
      <c r="E418" s="184"/>
      <c r="F418" s="186">
        <v>1220</v>
      </c>
      <c r="G418" s="186">
        <v>0</v>
      </c>
      <c r="H418" s="187">
        <f t="shared" si="6"/>
        <v>0</v>
      </c>
    </row>
    <row r="419" spans="1:8" outlineLevel="7" x14ac:dyDescent="0.25">
      <c r="A419" s="189" t="s">
        <v>18</v>
      </c>
      <c r="B419" s="190" t="s">
        <v>843</v>
      </c>
      <c r="C419" s="190" t="s">
        <v>439</v>
      </c>
      <c r="D419" s="190" t="s">
        <v>451</v>
      </c>
      <c r="E419" s="190" t="s">
        <v>19</v>
      </c>
      <c r="F419" s="191">
        <v>1220</v>
      </c>
      <c r="G419" s="191">
        <v>0</v>
      </c>
      <c r="H419" s="192">
        <f t="shared" si="6"/>
        <v>0</v>
      </c>
    </row>
    <row r="420" spans="1:8" ht="26.4" outlineLevel="3" x14ac:dyDescent="0.25">
      <c r="A420" s="185" t="s">
        <v>58</v>
      </c>
      <c r="B420" s="184" t="s">
        <v>843</v>
      </c>
      <c r="C420" s="184" t="s">
        <v>439</v>
      </c>
      <c r="D420" s="184" t="s">
        <v>59</v>
      </c>
      <c r="E420" s="184"/>
      <c r="F420" s="186">
        <v>543544.5</v>
      </c>
      <c r="G420" s="186">
        <v>513108.1</v>
      </c>
      <c r="H420" s="187">
        <f t="shared" si="6"/>
        <v>94.400384881090687</v>
      </c>
    </row>
    <row r="421" spans="1:8" outlineLevel="4" x14ac:dyDescent="0.25">
      <c r="A421" s="185" t="s">
        <v>281</v>
      </c>
      <c r="B421" s="184" t="s">
        <v>843</v>
      </c>
      <c r="C421" s="184" t="s">
        <v>439</v>
      </c>
      <c r="D421" s="184" t="s">
        <v>282</v>
      </c>
      <c r="E421" s="184"/>
      <c r="F421" s="186">
        <v>273974.59999999998</v>
      </c>
      <c r="G421" s="186">
        <v>254021.1</v>
      </c>
      <c r="H421" s="187">
        <f t="shared" si="6"/>
        <v>92.717025592883431</v>
      </c>
    </row>
    <row r="422" spans="1:8" ht="26.4" outlineLevel="5" x14ac:dyDescent="0.25">
      <c r="A422" s="185" t="s">
        <v>452</v>
      </c>
      <c r="B422" s="184" t="s">
        <v>843</v>
      </c>
      <c r="C422" s="184" t="s">
        <v>439</v>
      </c>
      <c r="D422" s="184" t="s">
        <v>453</v>
      </c>
      <c r="E422" s="184"/>
      <c r="F422" s="186">
        <v>500</v>
      </c>
      <c r="G422" s="186">
        <v>0</v>
      </c>
      <c r="H422" s="187">
        <f t="shared" si="6"/>
        <v>0</v>
      </c>
    </row>
    <row r="423" spans="1:8" outlineLevel="7" x14ac:dyDescent="0.25">
      <c r="A423" s="189" t="s">
        <v>18</v>
      </c>
      <c r="B423" s="190" t="s">
        <v>843</v>
      </c>
      <c r="C423" s="190" t="s">
        <v>439</v>
      </c>
      <c r="D423" s="190" t="s">
        <v>453</v>
      </c>
      <c r="E423" s="190" t="s">
        <v>19</v>
      </c>
      <c r="F423" s="191">
        <v>500</v>
      </c>
      <c r="G423" s="191">
        <v>0</v>
      </c>
      <c r="H423" s="192">
        <f t="shared" si="6"/>
        <v>0</v>
      </c>
    </row>
    <row r="424" spans="1:8" ht="26.4" outlineLevel="5" x14ac:dyDescent="0.25">
      <c r="A424" s="185" t="s">
        <v>454</v>
      </c>
      <c r="B424" s="184" t="s">
        <v>843</v>
      </c>
      <c r="C424" s="184" t="s">
        <v>439</v>
      </c>
      <c r="D424" s="184" t="s">
        <v>455</v>
      </c>
      <c r="E424" s="184"/>
      <c r="F424" s="186">
        <v>9246.4</v>
      </c>
      <c r="G424" s="186">
        <v>827.9</v>
      </c>
      <c r="H424" s="187">
        <f t="shared" si="6"/>
        <v>8.9537549749091543</v>
      </c>
    </row>
    <row r="425" spans="1:8" outlineLevel="7" x14ac:dyDescent="0.25">
      <c r="A425" s="189" t="s">
        <v>20</v>
      </c>
      <c r="B425" s="190" t="s">
        <v>843</v>
      </c>
      <c r="C425" s="190" t="s">
        <v>439</v>
      </c>
      <c r="D425" s="190" t="s">
        <v>455</v>
      </c>
      <c r="E425" s="190" t="s">
        <v>21</v>
      </c>
      <c r="F425" s="191">
        <v>9246.4</v>
      </c>
      <c r="G425" s="191">
        <v>827.9</v>
      </c>
      <c r="H425" s="192">
        <f t="shared" si="6"/>
        <v>8.9537549749091543</v>
      </c>
    </row>
    <row r="426" spans="1:8" outlineLevel="5" x14ac:dyDescent="0.25">
      <c r="A426" s="185" t="s">
        <v>456</v>
      </c>
      <c r="B426" s="184" t="s">
        <v>843</v>
      </c>
      <c r="C426" s="184" t="s">
        <v>439</v>
      </c>
      <c r="D426" s="184" t="s">
        <v>457</v>
      </c>
      <c r="E426" s="184"/>
      <c r="F426" s="186">
        <v>2857</v>
      </c>
      <c r="G426" s="186">
        <v>2856.2</v>
      </c>
      <c r="H426" s="187">
        <f t="shared" si="6"/>
        <v>99.971998599930004</v>
      </c>
    </row>
    <row r="427" spans="1:8" outlineLevel="7" x14ac:dyDescent="0.25">
      <c r="A427" s="189" t="s">
        <v>20</v>
      </c>
      <c r="B427" s="190" t="s">
        <v>843</v>
      </c>
      <c r="C427" s="190" t="s">
        <v>439</v>
      </c>
      <c r="D427" s="190" t="s">
        <v>457</v>
      </c>
      <c r="E427" s="190" t="s">
        <v>21</v>
      </c>
      <c r="F427" s="191">
        <v>2857</v>
      </c>
      <c r="G427" s="191">
        <v>2856.2</v>
      </c>
      <c r="H427" s="192">
        <f t="shared" si="6"/>
        <v>99.971998599930004</v>
      </c>
    </row>
    <row r="428" spans="1:8" outlineLevel="5" x14ac:dyDescent="0.25">
      <c r="A428" s="185" t="s">
        <v>458</v>
      </c>
      <c r="B428" s="184" t="s">
        <v>843</v>
      </c>
      <c r="C428" s="184" t="s">
        <v>439</v>
      </c>
      <c r="D428" s="184" t="s">
        <v>459</v>
      </c>
      <c r="E428" s="184"/>
      <c r="F428" s="186">
        <v>5289.1</v>
      </c>
      <c r="G428" s="186">
        <v>3542.6</v>
      </c>
      <c r="H428" s="187">
        <f t="shared" si="6"/>
        <v>66.979259231249173</v>
      </c>
    </row>
    <row r="429" spans="1:8" outlineLevel="7" x14ac:dyDescent="0.25">
      <c r="A429" s="189" t="s">
        <v>18</v>
      </c>
      <c r="B429" s="190" t="s">
        <v>843</v>
      </c>
      <c r="C429" s="190" t="s">
        <v>439</v>
      </c>
      <c r="D429" s="190" t="s">
        <v>459</v>
      </c>
      <c r="E429" s="190" t="s">
        <v>19</v>
      </c>
      <c r="F429" s="191">
        <v>3294.8</v>
      </c>
      <c r="G429" s="191">
        <v>1640.9</v>
      </c>
      <c r="H429" s="192">
        <f t="shared" si="6"/>
        <v>49.802719436688115</v>
      </c>
    </row>
    <row r="430" spans="1:8" outlineLevel="7" x14ac:dyDescent="0.25">
      <c r="A430" s="189" t="s">
        <v>20</v>
      </c>
      <c r="B430" s="190" t="s">
        <v>843</v>
      </c>
      <c r="C430" s="190" t="s">
        <v>439</v>
      </c>
      <c r="D430" s="190" t="s">
        <v>459</v>
      </c>
      <c r="E430" s="190" t="s">
        <v>21</v>
      </c>
      <c r="F430" s="191">
        <v>1994.3</v>
      </c>
      <c r="G430" s="191">
        <v>1901.7</v>
      </c>
      <c r="H430" s="192">
        <f t="shared" si="6"/>
        <v>95.356766785338209</v>
      </c>
    </row>
    <row r="431" spans="1:8" ht="26.4" outlineLevel="5" x14ac:dyDescent="0.25">
      <c r="A431" s="185" t="s">
        <v>460</v>
      </c>
      <c r="B431" s="184" t="s">
        <v>843</v>
      </c>
      <c r="C431" s="184" t="s">
        <v>439</v>
      </c>
      <c r="D431" s="184" t="s">
        <v>461</v>
      </c>
      <c r="E431" s="184"/>
      <c r="F431" s="186">
        <v>35108</v>
      </c>
      <c r="G431" s="186">
        <v>34381.699999999997</v>
      </c>
      <c r="H431" s="187">
        <f t="shared" si="6"/>
        <v>97.931240742850619</v>
      </c>
    </row>
    <row r="432" spans="1:8" outlineLevel="7" x14ac:dyDescent="0.25">
      <c r="A432" s="189" t="s">
        <v>18</v>
      </c>
      <c r="B432" s="190" t="s">
        <v>843</v>
      </c>
      <c r="C432" s="190" t="s">
        <v>439</v>
      </c>
      <c r="D432" s="190" t="s">
        <v>461</v>
      </c>
      <c r="E432" s="190" t="s">
        <v>19</v>
      </c>
      <c r="F432" s="191">
        <v>35108</v>
      </c>
      <c r="G432" s="191">
        <v>34381.699999999997</v>
      </c>
      <c r="H432" s="192">
        <f t="shared" si="6"/>
        <v>97.931240742850619</v>
      </c>
    </row>
    <row r="433" spans="1:8" ht="26.4" outlineLevel="5" x14ac:dyDescent="0.25">
      <c r="A433" s="185" t="s">
        <v>462</v>
      </c>
      <c r="B433" s="184" t="s">
        <v>843</v>
      </c>
      <c r="C433" s="184" t="s">
        <v>439</v>
      </c>
      <c r="D433" s="184" t="s">
        <v>463</v>
      </c>
      <c r="E433" s="184"/>
      <c r="F433" s="186">
        <v>7483.1</v>
      </c>
      <c r="G433" s="186">
        <v>140.4</v>
      </c>
      <c r="H433" s="187">
        <f t="shared" si="6"/>
        <v>1.8762277665673317</v>
      </c>
    </row>
    <row r="434" spans="1:8" outlineLevel="7" x14ac:dyDescent="0.25">
      <c r="A434" s="189" t="s">
        <v>18</v>
      </c>
      <c r="B434" s="190" t="s">
        <v>843</v>
      </c>
      <c r="C434" s="190" t="s">
        <v>439</v>
      </c>
      <c r="D434" s="190" t="s">
        <v>463</v>
      </c>
      <c r="E434" s="190" t="s">
        <v>19</v>
      </c>
      <c r="F434" s="191">
        <v>7342.7</v>
      </c>
      <c r="G434" s="191">
        <v>0</v>
      </c>
      <c r="H434" s="192">
        <f t="shared" si="6"/>
        <v>0</v>
      </c>
    </row>
    <row r="435" spans="1:8" outlineLevel="7" x14ac:dyDescent="0.25">
      <c r="A435" s="189" t="s">
        <v>20</v>
      </c>
      <c r="B435" s="190" t="s">
        <v>843</v>
      </c>
      <c r="C435" s="190" t="s">
        <v>439</v>
      </c>
      <c r="D435" s="190" t="s">
        <v>463</v>
      </c>
      <c r="E435" s="190" t="s">
        <v>21</v>
      </c>
      <c r="F435" s="191">
        <v>140.4</v>
      </c>
      <c r="G435" s="191">
        <v>140.4</v>
      </c>
      <c r="H435" s="192">
        <f t="shared" si="6"/>
        <v>100</v>
      </c>
    </row>
    <row r="436" spans="1:8" outlineLevel="5" x14ac:dyDescent="0.25">
      <c r="A436" s="185" t="s">
        <v>464</v>
      </c>
      <c r="B436" s="184" t="s">
        <v>843</v>
      </c>
      <c r="C436" s="184" t="s">
        <v>439</v>
      </c>
      <c r="D436" s="184" t="s">
        <v>465</v>
      </c>
      <c r="E436" s="184"/>
      <c r="F436" s="186">
        <v>900</v>
      </c>
      <c r="G436" s="186">
        <v>833.3</v>
      </c>
      <c r="H436" s="187">
        <f t="shared" si="6"/>
        <v>92.588888888888889</v>
      </c>
    </row>
    <row r="437" spans="1:8" outlineLevel="7" x14ac:dyDescent="0.25">
      <c r="A437" s="189" t="s">
        <v>20</v>
      </c>
      <c r="B437" s="190" t="s">
        <v>843</v>
      </c>
      <c r="C437" s="190" t="s">
        <v>439</v>
      </c>
      <c r="D437" s="190" t="s">
        <v>465</v>
      </c>
      <c r="E437" s="190" t="s">
        <v>21</v>
      </c>
      <c r="F437" s="191">
        <v>900</v>
      </c>
      <c r="G437" s="191">
        <v>833.3</v>
      </c>
      <c r="H437" s="192">
        <f t="shared" si="6"/>
        <v>92.588888888888889</v>
      </c>
    </row>
    <row r="438" spans="1:8" outlineLevel="5" x14ac:dyDescent="0.25">
      <c r="A438" s="185" t="s">
        <v>466</v>
      </c>
      <c r="B438" s="184" t="s">
        <v>843</v>
      </c>
      <c r="C438" s="184" t="s">
        <v>439</v>
      </c>
      <c r="D438" s="184" t="s">
        <v>467</v>
      </c>
      <c r="E438" s="184"/>
      <c r="F438" s="186">
        <v>550</v>
      </c>
      <c r="G438" s="186">
        <v>280.39999999999998</v>
      </c>
      <c r="H438" s="187">
        <f t="shared" si="6"/>
        <v>50.981818181818177</v>
      </c>
    </row>
    <row r="439" spans="1:8" outlineLevel="7" x14ac:dyDescent="0.25">
      <c r="A439" s="189" t="s">
        <v>18</v>
      </c>
      <c r="B439" s="190" t="s">
        <v>843</v>
      </c>
      <c r="C439" s="190" t="s">
        <v>439</v>
      </c>
      <c r="D439" s="190" t="s">
        <v>467</v>
      </c>
      <c r="E439" s="190" t="s">
        <v>19</v>
      </c>
      <c r="F439" s="191">
        <v>550</v>
      </c>
      <c r="G439" s="191">
        <v>280.39999999999998</v>
      </c>
      <c r="H439" s="192">
        <f t="shared" si="6"/>
        <v>50.981818181818177</v>
      </c>
    </row>
    <row r="440" spans="1:8" ht="26.4" outlineLevel="5" x14ac:dyDescent="0.25">
      <c r="A440" s="185" t="s">
        <v>468</v>
      </c>
      <c r="B440" s="184" t="s">
        <v>843</v>
      </c>
      <c r="C440" s="184" t="s">
        <v>439</v>
      </c>
      <c r="D440" s="184" t="s">
        <v>469</v>
      </c>
      <c r="E440" s="184"/>
      <c r="F440" s="186">
        <v>12000</v>
      </c>
      <c r="G440" s="186">
        <v>11158.5</v>
      </c>
      <c r="H440" s="187">
        <f t="shared" si="6"/>
        <v>92.987499999999997</v>
      </c>
    </row>
    <row r="441" spans="1:8" outlineLevel="7" x14ac:dyDescent="0.25">
      <c r="A441" s="189" t="s">
        <v>18</v>
      </c>
      <c r="B441" s="190" t="s">
        <v>843</v>
      </c>
      <c r="C441" s="190" t="s">
        <v>439</v>
      </c>
      <c r="D441" s="190" t="s">
        <v>469</v>
      </c>
      <c r="E441" s="190" t="s">
        <v>19</v>
      </c>
      <c r="F441" s="191">
        <v>12000</v>
      </c>
      <c r="G441" s="191">
        <v>11158.5</v>
      </c>
      <c r="H441" s="192">
        <f t="shared" si="6"/>
        <v>92.987499999999997</v>
      </c>
    </row>
    <row r="442" spans="1:8" ht="26.4" outlineLevel="5" x14ac:dyDescent="0.25">
      <c r="A442" s="185" t="s">
        <v>470</v>
      </c>
      <c r="B442" s="184" t="s">
        <v>843</v>
      </c>
      <c r="C442" s="184" t="s">
        <v>439</v>
      </c>
      <c r="D442" s="184" t="s">
        <v>471</v>
      </c>
      <c r="E442" s="184"/>
      <c r="F442" s="186">
        <v>31.5</v>
      </c>
      <c r="G442" s="186">
        <v>0</v>
      </c>
      <c r="H442" s="187">
        <f t="shared" si="6"/>
        <v>0</v>
      </c>
    </row>
    <row r="443" spans="1:8" outlineLevel="7" x14ac:dyDescent="0.25">
      <c r="A443" s="189" t="s">
        <v>18</v>
      </c>
      <c r="B443" s="190" t="s">
        <v>843</v>
      </c>
      <c r="C443" s="190" t="s">
        <v>439</v>
      </c>
      <c r="D443" s="190" t="s">
        <v>471</v>
      </c>
      <c r="E443" s="190" t="s">
        <v>19</v>
      </c>
      <c r="F443" s="191">
        <v>31.5</v>
      </c>
      <c r="G443" s="191">
        <v>0</v>
      </c>
      <c r="H443" s="192">
        <f t="shared" si="6"/>
        <v>0</v>
      </c>
    </row>
    <row r="444" spans="1:8" ht="26.4" outlineLevel="5" x14ac:dyDescent="0.25">
      <c r="A444" s="185" t="s">
        <v>472</v>
      </c>
      <c r="B444" s="184" t="s">
        <v>843</v>
      </c>
      <c r="C444" s="184" t="s">
        <v>439</v>
      </c>
      <c r="D444" s="184" t="s">
        <v>473</v>
      </c>
      <c r="E444" s="184"/>
      <c r="F444" s="186">
        <v>200000</v>
      </c>
      <c r="G444" s="186">
        <v>200000</v>
      </c>
      <c r="H444" s="187">
        <f t="shared" si="6"/>
        <v>100</v>
      </c>
    </row>
    <row r="445" spans="1:8" outlineLevel="7" x14ac:dyDescent="0.25">
      <c r="A445" s="189" t="s">
        <v>18</v>
      </c>
      <c r="B445" s="190" t="s">
        <v>843</v>
      </c>
      <c r="C445" s="190" t="s">
        <v>439</v>
      </c>
      <c r="D445" s="190" t="s">
        <v>473</v>
      </c>
      <c r="E445" s="190" t="s">
        <v>19</v>
      </c>
      <c r="F445" s="191">
        <v>200000</v>
      </c>
      <c r="G445" s="191">
        <v>200000</v>
      </c>
      <c r="H445" s="192">
        <f t="shared" si="6"/>
        <v>100</v>
      </c>
    </row>
    <row r="446" spans="1:8" outlineLevel="5" x14ac:dyDescent="0.25">
      <c r="A446" s="185" t="s">
        <v>474</v>
      </c>
      <c r="B446" s="184" t="s">
        <v>843</v>
      </c>
      <c r="C446" s="184" t="s">
        <v>439</v>
      </c>
      <c r="D446" s="184" t="s">
        <v>475</v>
      </c>
      <c r="E446" s="184"/>
      <c r="F446" s="186">
        <v>9.5</v>
      </c>
      <c r="G446" s="186">
        <v>0</v>
      </c>
      <c r="H446" s="187">
        <f t="shared" si="6"/>
        <v>0</v>
      </c>
    </row>
    <row r="447" spans="1:8" outlineLevel="7" x14ac:dyDescent="0.25">
      <c r="A447" s="189" t="s">
        <v>18</v>
      </c>
      <c r="B447" s="190" t="s">
        <v>843</v>
      </c>
      <c r="C447" s="190" t="s">
        <v>439</v>
      </c>
      <c r="D447" s="190" t="s">
        <v>475</v>
      </c>
      <c r="E447" s="190" t="s">
        <v>19</v>
      </c>
      <c r="F447" s="191">
        <v>9.5</v>
      </c>
      <c r="G447" s="191">
        <v>0</v>
      </c>
      <c r="H447" s="192">
        <f t="shared" si="6"/>
        <v>0</v>
      </c>
    </row>
    <row r="448" spans="1:8" outlineLevel="4" x14ac:dyDescent="0.25">
      <c r="A448" s="185" t="s">
        <v>60</v>
      </c>
      <c r="B448" s="184" t="s">
        <v>843</v>
      </c>
      <c r="C448" s="184" t="s">
        <v>439</v>
      </c>
      <c r="D448" s="184" t="s">
        <v>61</v>
      </c>
      <c r="E448" s="184"/>
      <c r="F448" s="186">
        <v>269569.90000000002</v>
      </c>
      <c r="G448" s="186">
        <v>259087</v>
      </c>
      <c r="H448" s="187">
        <f t="shared" si="6"/>
        <v>96.111249809418624</v>
      </c>
    </row>
    <row r="449" spans="1:8" outlineLevel="5" x14ac:dyDescent="0.25">
      <c r="A449" s="185" t="s">
        <v>476</v>
      </c>
      <c r="B449" s="184" t="s">
        <v>843</v>
      </c>
      <c r="C449" s="184" t="s">
        <v>439</v>
      </c>
      <c r="D449" s="184" t="s">
        <v>477</v>
      </c>
      <c r="E449" s="184"/>
      <c r="F449" s="186">
        <v>52101.3</v>
      </c>
      <c r="G449" s="186">
        <v>50864.5</v>
      </c>
      <c r="H449" s="187">
        <f t="shared" si="6"/>
        <v>97.626162878853307</v>
      </c>
    </row>
    <row r="450" spans="1:8" ht="39.6" outlineLevel="7" x14ac:dyDescent="0.25">
      <c r="A450" s="189" t="s">
        <v>12</v>
      </c>
      <c r="B450" s="190" t="s">
        <v>843</v>
      </c>
      <c r="C450" s="190" t="s">
        <v>439</v>
      </c>
      <c r="D450" s="190" t="s">
        <v>477</v>
      </c>
      <c r="E450" s="190" t="s">
        <v>13</v>
      </c>
      <c r="F450" s="191">
        <v>34516.5</v>
      </c>
      <c r="G450" s="191">
        <v>34514.699999999997</v>
      </c>
      <c r="H450" s="192">
        <f t="shared" si="6"/>
        <v>99.994785102776916</v>
      </c>
    </row>
    <row r="451" spans="1:8" outlineLevel="7" x14ac:dyDescent="0.25">
      <c r="A451" s="189" t="s">
        <v>18</v>
      </c>
      <c r="B451" s="190" t="s">
        <v>843</v>
      </c>
      <c r="C451" s="190" t="s">
        <v>439</v>
      </c>
      <c r="D451" s="190" t="s">
        <v>477</v>
      </c>
      <c r="E451" s="190" t="s">
        <v>19</v>
      </c>
      <c r="F451" s="191">
        <v>8092.6</v>
      </c>
      <c r="G451" s="191">
        <v>7069.3</v>
      </c>
      <c r="H451" s="192">
        <f t="shared" si="6"/>
        <v>87.355114549094225</v>
      </c>
    </row>
    <row r="452" spans="1:8" ht="26.4" outlineLevel="7" x14ac:dyDescent="0.25">
      <c r="A452" s="189" t="s">
        <v>106</v>
      </c>
      <c r="B452" s="190" t="s">
        <v>843</v>
      </c>
      <c r="C452" s="190" t="s">
        <v>439</v>
      </c>
      <c r="D452" s="190" t="s">
        <v>477</v>
      </c>
      <c r="E452" s="190" t="s">
        <v>107</v>
      </c>
      <c r="F452" s="191">
        <v>8125</v>
      </c>
      <c r="G452" s="191">
        <v>7926.7</v>
      </c>
      <c r="H452" s="192">
        <f t="shared" si="6"/>
        <v>97.559384615384616</v>
      </c>
    </row>
    <row r="453" spans="1:8" outlineLevel="7" x14ac:dyDescent="0.25">
      <c r="A453" s="189" t="s">
        <v>20</v>
      </c>
      <c r="B453" s="190" t="s">
        <v>843</v>
      </c>
      <c r="C453" s="190" t="s">
        <v>439</v>
      </c>
      <c r="D453" s="190" t="s">
        <v>477</v>
      </c>
      <c r="E453" s="190" t="s">
        <v>21</v>
      </c>
      <c r="F453" s="191">
        <v>1367.2</v>
      </c>
      <c r="G453" s="191">
        <v>1353.9</v>
      </c>
      <c r="H453" s="192">
        <f t="shared" si="6"/>
        <v>99.027208894090109</v>
      </c>
    </row>
    <row r="454" spans="1:8" outlineLevel="5" x14ac:dyDescent="0.25">
      <c r="A454" s="185" t="s">
        <v>478</v>
      </c>
      <c r="B454" s="184" t="s">
        <v>843</v>
      </c>
      <c r="C454" s="184" t="s">
        <v>439</v>
      </c>
      <c r="D454" s="184" t="s">
        <v>479</v>
      </c>
      <c r="E454" s="184"/>
      <c r="F454" s="186">
        <v>98.7</v>
      </c>
      <c r="G454" s="186">
        <v>98.7</v>
      </c>
      <c r="H454" s="187">
        <f t="shared" si="6"/>
        <v>100</v>
      </c>
    </row>
    <row r="455" spans="1:8" outlineLevel="7" x14ac:dyDescent="0.25">
      <c r="A455" s="189" t="s">
        <v>18</v>
      </c>
      <c r="B455" s="190" t="s">
        <v>843</v>
      </c>
      <c r="C455" s="190" t="s">
        <v>439</v>
      </c>
      <c r="D455" s="190" t="s">
        <v>479</v>
      </c>
      <c r="E455" s="190" t="s">
        <v>19</v>
      </c>
      <c r="F455" s="191">
        <v>98.7</v>
      </c>
      <c r="G455" s="191">
        <v>98.7</v>
      </c>
      <c r="H455" s="192">
        <f t="shared" si="6"/>
        <v>100</v>
      </c>
    </row>
    <row r="456" spans="1:8" outlineLevel="5" x14ac:dyDescent="0.25">
      <c r="A456" s="185" t="s">
        <v>480</v>
      </c>
      <c r="B456" s="184" t="s">
        <v>843</v>
      </c>
      <c r="C456" s="184" t="s">
        <v>439</v>
      </c>
      <c r="D456" s="184" t="s">
        <v>481</v>
      </c>
      <c r="E456" s="184"/>
      <c r="F456" s="186">
        <v>98208.6</v>
      </c>
      <c r="G456" s="186">
        <v>91820.6</v>
      </c>
      <c r="H456" s="187">
        <f t="shared" ref="H456:H519" si="7">G456*100/F456</f>
        <v>93.495477992762332</v>
      </c>
    </row>
    <row r="457" spans="1:8" outlineLevel="7" x14ac:dyDescent="0.25">
      <c r="A457" s="189" t="s">
        <v>18</v>
      </c>
      <c r="B457" s="190" t="s">
        <v>843</v>
      </c>
      <c r="C457" s="190" t="s">
        <v>439</v>
      </c>
      <c r="D457" s="190" t="s">
        <v>481</v>
      </c>
      <c r="E457" s="190" t="s">
        <v>19</v>
      </c>
      <c r="F457" s="191">
        <v>98208.6</v>
      </c>
      <c r="G457" s="191">
        <v>91820.6</v>
      </c>
      <c r="H457" s="192">
        <f t="shared" si="7"/>
        <v>93.495477992762332</v>
      </c>
    </row>
    <row r="458" spans="1:8" outlineLevel="5" x14ac:dyDescent="0.25">
      <c r="A458" s="185" t="s">
        <v>482</v>
      </c>
      <c r="B458" s="184" t="s">
        <v>843</v>
      </c>
      <c r="C458" s="184" t="s">
        <v>439</v>
      </c>
      <c r="D458" s="184" t="s">
        <v>483</v>
      </c>
      <c r="E458" s="184"/>
      <c r="F458" s="186">
        <v>4935</v>
      </c>
      <c r="G458" s="186">
        <v>4935</v>
      </c>
      <c r="H458" s="187">
        <f t="shared" si="7"/>
        <v>100</v>
      </c>
    </row>
    <row r="459" spans="1:8" outlineLevel="7" x14ac:dyDescent="0.25">
      <c r="A459" s="189" t="s">
        <v>20</v>
      </c>
      <c r="B459" s="190" t="s">
        <v>843</v>
      </c>
      <c r="C459" s="190" t="s">
        <v>439</v>
      </c>
      <c r="D459" s="190" t="s">
        <v>483</v>
      </c>
      <c r="E459" s="190" t="s">
        <v>21</v>
      </c>
      <c r="F459" s="191">
        <v>4935</v>
      </c>
      <c r="G459" s="191">
        <v>4935</v>
      </c>
      <c r="H459" s="192">
        <f t="shared" si="7"/>
        <v>100</v>
      </c>
    </row>
    <row r="460" spans="1:8" ht="52.8" outlineLevel="5" x14ac:dyDescent="0.25">
      <c r="A460" s="193" t="s">
        <v>484</v>
      </c>
      <c r="B460" s="184" t="s">
        <v>843</v>
      </c>
      <c r="C460" s="184" t="s">
        <v>439</v>
      </c>
      <c r="D460" s="184" t="s">
        <v>485</v>
      </c>
      <c r="E460" s="184"/>
      <c r="F460" s="186">
        <v>14839</v>
      </c>
      <c r="G460" s="186">
        <v>14278.5</v>
      </c>
      <c r="H460" s="187">
        <f t="shared" si="7"/>
        <v>96.222791293213831</v>
      </c>
    </row>
    <row r="461" spans="1:8" outlineLevel="7" x14ac:dyDescent="0.25">
      <c r="A461" s="189" t="s">
        <v>18</v>
      </c>
      <c r="B461" s="190" t="s">
        <v>843</v>
      </c>
      <c r="C461" s="190" t="s">
        <v>439</v>
      </c>
      <c r="D461" s="190" t="s">
        <v>485</v>
      </c>
      <c r="E461" s="190" t="s">
        <v>19</v>
      </c>
      <c r="F461" s="191">
        <v>14839</v>
      </c>
      <c r="G461" s="191">
        <v>14278.5</v>
      </c>
      <c r="H461" s="192">
        <f t="shared" si="7"/>
        <v>96.222791293213831</v>
      </c>
    </row>
    <row r="462" spans="1:8" ht="26.4" outlineLevel="5" x14ac:dyDescent="0.25">
      <c r="A462" s="185" t="s">
        <v>486</v>
      </c>
      <c r="B462" s="184" t="s">
        <v>843</v>
      </c>
      <c r="C462" s="184" t="s">
        <v>439</v>
      </c>
      <c r="D462" s="184" t="s">
        <v>487</v>
      </c>
      <c r="E462" s="184"/>
      <c r="F462" s="186">
        <v>65766.5</v>
      </c>
      <c r="G462" s="186">
        <v>65766.399999999994</v>
      </c>
      <c r="H462" s="187">
        <f t="shared" si="7"/>
        <v>99.999847946903046</v>
      </c>
    </row>
    <row r="463" spans="1:8" outlineLevel="7" x14ac:dyDescent="0.25">
      <c r="A463" s="189" t="s">
        <v>20</v>
      </c>
      <c r="B463" s="190" t="s">
        <v>843</v>
      </c>
      <c r="C463" s="190" t="s">
        <v>439</v>
      </c>
      <c r="D463" s="190" t="s">
        <v>487</v>
      </c>
      <c r="E463" s="190" t="s">
        <v>21</v>
      </c>
      <c r="F463" s="191">
        <v>65766.5</v>
      </c>
      <c r="G463" s="191">
        <v>65766.399999999994</v>
      </c>
      <c r="H463" s="192">
        <f t="shared" si="7"/>
        <v>99.999847946903046</v>
      </c>
    </row>
    <row r="464" spans="1:8" outlineLevel="5" x14ac:dyDescent="0.25">
      <c r="A464" s="185" t="s">
        <v>488</v>
      </c>
      <c r="B464" s="184" t="s">
        <v>843</v>
      </c>
      <c r="C464" s="184" t="s">
        <v>439</v>
      </c>
      <c r="D464" s="184" t="s">
        <v>489</v>
      </c>
      <c r="E464" s="184"/>
      <c r="F464" s="186">
        <v>698.6</v>
      </c>
      <c r="G464" s="186">
        <v>0</v>
      </c>
      <c r="H464" s="187">
        <f t="shared" si="7"/>
        <v>0</v>
      </c>
    </row>
    <row r="465" spans="1:8" outlineLevel="7" x14ac:dyDescent="0.25">
      <c r="A465" s="189" t="s">
        <v>18</v>
      </c>
      <c r="B465" s="190" t="s">
        <v>843</v>
      </c>
      <c r="C465" s="190" t="s">
        <v>439</v>
      </c>
      <c r="D465" s="190" t="s">
        <v>489</v>
      </c>
      <c r="E465" s="190" t="s">
        <v>19</v>
      </c>
      <c r="F465" s="191">
        <v>698.6</v>
      </c>
      <c r="G465" s="191">
        <v>0</v>
      </c>
      <c r="H465" s="192">
        <f t="shared" si="7"/>
        <v>0</v>
      </c>
    </row>
    <row r="466" spans="1:8" outlineLevel="5" x14ac:dyDescent="0.25">
      <c r="A466" s="185" t="s">
        <v>490</v>
      </c>
      <c r="B466" s="184" t="s">
        <v>843</v>
      </c>
      <c r="C466" s="184" t="s">
        <v>439</v>
      </c>
      <c r="D466" s="184" t="s">
        <v>491</v>
      </c>
      <c r="E466" s="184"/>
      <c r="F466" s="186">
        <v>1680</v>
      </c>
      <c r="G466" s="186">
        <v>1679.4</v>
      </c>
      <c r="H466" s="187">
        <f t="shared" si="7"/>
        <v>99.964285714285708</v>
      </c>
    </row>
    <row r="467" spans="1:8" outlineLevel="7" x14ac:dyDescent="0.25">
      <c r="A467" s="189" t="s">
        <v>18</v>
      </c>
      <c r="B467" s="190" t="s">
        <v>843</v>
      </c>
      <c r="C467" s="190" t="s">
        <v>439</v>
      </c>
      <c r="D467" s="190" t="s">
        <v>491</v>
      </c>
      <c r="E467" s="190" t="s">
        <v>19</v>
      </c>
      <c r="F467" s="191">
        <v>1680</v>
      </c>
      <c r="G467" s="191">
        <v>1679.4</v>
      </c>
      <c r="H467" s="192">
        <f t="shared" si="7"/>
        <v>99.964285714285708</v>
      </c>
    </row>
    <row r="468" spans="1:8" ht="26.4" outlineLevel="5" x14ac:dyDescent="0.25">
      <c r="A468" s="185" t="s">
        <v>492</v>
      </c>
      <c r="B468" s="184" t="s">
        <v>843</v>
      </c>
      <c r="C468" s="184" t="s">
        <v>439</v>
      </c>
      <c r="D468" s="184" t="s">
        <v>493</v>
      </c>
      <c r="E468" s="184"/>
      <c r="F468" s="186">
        <v>5775</v>
      </c>
      <c r="G468" s="186">
        <v>5620.4</v>
      </c>
      <c r="H468" s="187">
        <f t="shared" si="7"/>
        <v>97.32294372294372</v>
      </c>
    </row>
    <row r="469" spans="1:8" outlineLevel="7" x14ac:dyDescent="0.25">
      <c r="A469" s="189" t="s">
        <v>18</v>
      </c>
      <c r="B469" s="190" t="s">
        <v>843</v>
      </c>
      <c r="C469" s="190" t="s">
        <v>439</v>
      </c>
      <c r="D469" s="190" t="s">
        <v>493</v>
      </c>
      <c r="E469" s="190" t="s">
        <v>19</v>
      </c>
      <c r="F469" s="191">
        <v>5775</v>
      </c>
      <c r="G469" s="191">
        <v>5620.4</v>
      </c>
      <c r="H469" s="192">
        <f t="shared" si="7"/>
        <v>97.32294372294372</v>
      </c>
    </row>
    <row r="470" spans="1:8" ht="26.4" outlineLevel="5" x14ac:dyDescent="0.25">
      <c r="A470" s="185" t="s">
        <v>494</v>
      </c>
      <c r="B470" s="184" t="s">
        <v>843</v>
      </c>
      <c r="C470" s="184" t="s">
        <v>439</v>
      </c>
      <c r="D470" s="184" t="s">
        <v>495</v>
      </c>
      <c r="E470" s="184"/>
      <c r="F470" s="186">
        <v>2062</v>
      </c>
      <c r="G470" s="186">
        <v>889.4</v>
      </c>
      <c r="H470" s="187">
        <f t="shared" si="7"/>
        <v>43.132880698351116</v>
      </c>
    </row>
    <row r="471" spans="1:8" outlineLevel="7" x14ac:dyDescent="0.25">
      <c r="A471" s="189" t="s">
        <v>18</v>
      </c>
      <c r="B471" s="190" t="s">
        <v>843</v>
      </c>
      <c r="C471" s="190" t="s">
        <v>439</v>
      </c>
      <c r="D471" s="190" t="s">
        <v>495</v>
      </c>
      <c r="E471" s="190" t="s">
        <v>19</v>
      </c>
      <c r="F471" s="191">
        <v>2062</v>
      </c>
      <c r="G471" s="191">
        <v>889.4</v>
      </c>
      <c r="H471" s="192">
        <f t="shared" si="7"/>
        <v>43.132880698351116</v>
      </c>
    </row>
    <row r="472" spans="1:8" outlineLevel="5" x14ac:dyDescent="0.25">
      <c r="A472" s="185" t="s">
        <v>482</v>
      </c>
      <c r="B472" s="184" t="s">
        <v>843</v>
      </c>
      <c r="C472" s="184" t="s">
        <v>439</v>
      </c>
      <c r="D472" s="184" t="s">
        <v>496</v>
      </c>
      <c r="E472" s="184"/>
      <c r="F472" s="186">
        <v>17766.3</v>
      </c>
      <c r="G472" s="186">
        <v>17766.3</v>
      </c>
      <c r="H472" s="187">
        <f t="shared" si="7"/>
        <v>100</v>
      </c>
    </row>
    <row r="473" spans="1:8" outlineLevel="7" x14ac:dyDescent="0.25">
      <c r="A473" s="189" t="s">
        <v>18</v>
      </c>
      <c r="B473" s="190" t="s">
        <v>843</v>
      </c>
      <c r="C473" s="190" t="s">
        <v>439</v>
      </c>
      <c r="D473" s="190" t="s">
        <v>496</v>
      </c>
      <c r="E473" s="190" t="s">
        <v>19</v>
      </c>
      <c r="F473" s="191">
        <v>17766.3</v>
      </c>
      <c r="G473" s="191">
        <v>17766.3</v>
      </c>
      <c r="H473" s="192">
        <f t="shared" si="7"/>
        <v>100</v>
      </c>
    </row>
    <row r="474" spans="1:8" outlineLevel="5" x14ac:dyDescent="0.25">
      <c r="A474" s="185" t="s">
        <v>482</v>
      </c>
      <c r="B474" s="184" t="s">
        <v>843</v>
      </c>
      <c r="C474" s="184" t="s">
        <v>439</v>
      </c>
      <c r="D474" s="184" t="s">
        <v>497</v>
      </c>
      <c r="E474" s="184"/>
      <c r="F474" s="186">
        <v>5639</v>
      </c>
      <c r="G474" s="186">
        <v>5367.7</v>
      </c>
      <c r="H474" s="187">
        <f t="shared" si="7"/>
        <v>95.188863273630076</v>
      </c>
    </row>
    <row r="475" spans="1:8" outlineLevel="7" x14ac:dyDescent="0.25">
      <c r="A475" s="189" t="s">
        <v>18</v>
      </c>
      <c r="B475" s="190" t="s">
        <v>843</v>
      </c>
      <c r="C475" s="190" t="s">
        <v>439</v>
      </c>
      <c r="D475" s="190" t="s">
        <v>497</v>
      </c>
      <c r="E475" s="190" t="s">
        <v>19</v>
      </c>
      <c r="F475" s="191">
        <v>5639</v>
      </c>
      <c r="G475" s="191">
        <v>5367.7</v>
      </c>
      <c r="H475" s="192">
        <f t="shared" si="7"/>
        <v>95.188863273630076</v>
      </c>
    </row>
    <row r="476" spans="1:8" outlineLevel="1" x14ac:dyDescent="0.25">
      <c r="A476" s="188" t="s">
        <v>833</v>
      </c>
      <c r="B476" s="184" t="s">
        <v>843</v>
      </c>
      <c r="C476" s="184" t="s">
        <v>498</v>
      </c>
      <c r="D476" s="184"/>
      <c r="E476" s="184"/>
      <c r="F476" s="186">
        <v>9876.5</v>
      </c>
      <c r="G476" s="186">
        <v>8522.9</v>
      </c>
      <c r="H476" s="187">
        <f t="shared" si="7"/>
        <v>86.294740039487678</v>
      </c>
    </row>
    <row r="477" spans="1:8" outlineLevel="2" x14ac:dyDescent="0.25">
      <c r="A477" s="185" t="s">
        <v>499</v>
      </c>
      <c r="B477" s="184" t="s">
        <v>843</v>
      </c>
      <c r="C477" s="184" t="s">
        <v>500</v>
      </c>
      <c r="D477" s="184"/>
      <c r="E477" s="184"/>
      <c r="F477" s="186">
        <v>9876.5</v>
      </c>
      <c r="G477" s="186">
        <v>8522.9</v>
      </c>
      <c r="H477" s="187">
        <f t="shared" si="7"/>
        <v>86.294740039487678</v>
      </c>
    </row>
    <row r="478" spans="1:8" ht="14.4" customHeight="1" outlineLevel="3" x14ac:dyDescent="0.25">
      <c r="A478" s="185" t="s">
        <v>501</v>
      </c>
      <c r="B478" s="184" t="s">
        <v>843</v>
      </c>
      <c r="C478" s="184" t="s">
        <v>500</v>
      </c>
      <c r="D478" s="184" t="s">
        <v>502</v>
      </c>
      <c r="E478" s="184"/>
      <c r="F478" s="186">
        <v>9876.5</v>
      </c>
      <c r="G478" s="186">
        <v>8522.9</v>
      </c>
      <c r="H478" s="187">
        <f t="shared" si="7"/>
        <v>86.294740039487678</v>
      </c>
    </row>
    <row r="479" spans="1:8" ht="26.4" outlineLevel="4" x14ac:dyDescent="0.25">
      <c r="A479" s="185" t="s">
        <v>503</v>
      </c>
      <c r="B479" s="184" t="s">
        <v>843</v>
      </c>
      <c r="C479" s="184" t="s">
        <v>500</v>
      </c>
      <c r="D479" s="184" t="s">
        <v>504</v>
      </c>
      <c r="E479" s="184"/>
      <c r="F479" s="186">
        <v>3364.4</v>
      </c>
      <c r="G479" s="186">
        <v>3200</v>
      </c>
      <c r="H479" s="187">
        <f t="shared" si="7"/>
        <v>95.113541790512429</v>
      </c>
    </row>
    <row r="480" spans="1:8" outlineLevel="7" x14ac:dyDescent="0.25">
      <c r="A480" s="189" t="s">
        <v>18</v>
      </c>
      <c r="B480" s="190" t="s">
        <v>843</v>
      </c>
      <c r="C480" s="190" t="s">
        <v>500</v>
      </c>
      <c r="D480" s="190" t="s">
        <v>504</v>
      </c>
      <c r="E480" s="190" t="s">
        <v>19</v>
      </c>
      <c r="F480" s="191">
        <v>2200</v>
      </c>
      <c r="G480" s="191">
        <v>2200</v>
      </c>
      <c r="H480" s="192">
        <f t="shared" si="7"/>
        <v>100</v>
      </c>
    </row>
    <row r="481" spans="1:8" outlineLevel="7" x14ac:dyDescent="0.25">
      <c r="A481" s="189" t="s">
        <v>20</v>
      </c>
      <c r="B481" s="190" t="s">
        <v>843</v>
      </c>
      <c r="C481" s="190" t="s">
        <v>500</v>
      </c>
      <c r="D481" s="190" t="s">
        <v>504</v>
      </c>
      <c r="E481" s="190" t="s">
        <v>21</v>
      </c>
      <c r="F481" s="191">
        <v>1164.4000000000001</v>
      </c>
      <c r="G481" s="191">
        <v>1000</v>
      </c>
      <c r="H481" s="192">
        <f t="shared" si="7"/>
        <v>85.881140501545858</v>
      </c>
    </row>
    <row r="482" spans="1:8" outlineLevel="4" x14ac:dyDescent="0.25">
      <c r="A482" s="185" t="s">
        <v>505</v>
      </c>
      <c r="B482" s="184" t="s">
        <v>843</v>
      </c>
      <c r="C482" s="184" t="s">
        <v>500</v>
      </c>
      <c r="D482" s="184" t="s">
        <v>506</v>
      </c>
      <c r="E482" s="184"/>
      <c r="F482" s="186">
        <v>100</v>
      </c>
      <c r="G482" s="186">
        <v>99.9</v>
      </c>
      <c r="H482" s="187">
        <f t="shared" si="7"/>
        <v>99.9</v>
      </c>
    </row>
    <row r="483" spans="1:8" outlineLevel="7" x14ac:dyDescent="0.25">
      <c r="A483" s="189" t="s">
        <v>18</v>
      </c>
      <c r="B483" s="190" t="s">
        <v>843</v>
      </c>
      <c r="C483" s="190" t="s">
        <v>500</v>
      </c>
      <c r="D483" s="190" t="s">
        <v>506</v>
      </c>
      <c r="E483" s="190" t="s">
        <v>19</v>
      </c>
      <c r="F483" s="191">
        <v>100</v>
      </c>
      <c r="G483" s="191">
        <v>99.9</v>
      </c>
      <c r="H483" s="192">
        <f t="shared" si="7"/>
        <v>99.9</v>
      </c>
    </row>
    <row r="484" spans="1:8" outlineLevel="4" x14ac:dyDescent="0.25">
      <c r="A484" s="185" t="s">
        <v>507</v>
      </c>
      <c r="B484" s="184" t="s">
        <v>843</v>
      </c>
      <c r="C484" s="184" t="s">
        <v>500</v>
      </c>
      <c r="D484" s="184" t="s">
        <v>508</v>
      </c>
      <c r="E484" s="184"/>
      <c r="F484" s="186">
        <v>459</v>
      </c>
      <c r="G484" s="186">
        <v>459</v>
      </c>
      <c r="H484" s="187">
        <f t="shared" si="7"/>
        <v>100</v>
      </c>
    </row>
    <row r="485" spans="1:8" outlineLevel="7" x14ac:dyDescent="0.25">
      <c r="A485" s="189" t="s">
        <v>18</v>
      </c>
      <c r="B485" s="190" t="s">
        <v>843</v>
      </c>
      <c r="C485" s="190" t="s">
        <v>500</v>
      </c>
      <c r="D485" s="190" t="s">
        <v>508</v>
      </c>
      <c r="E485" s="190" t="s">
        <v>19</v>
      </c>
      <c r="F485" s="191">
        <v>459</v>
      </c>
      <c r="G485" s="191">
        <v>459</v>
      </c>
      <c r="H485" s="192">
        <f t="shared" si="7"/>
        <v>100</v>
      </c>
    </row>
    <row r="486" spans="1:8" outlineLevel="4" x14ac:dyDescent="0.25">
      <c r="A486" s="185" t="s">
        <v>509</v>
      </c>
      <c r="B486" s="184" t="s">
        <v>843</v>
      </c>
      <c r="C486" s="184" t="s">
        <v>500</v>
      </c>
      <c r="D486" s="184" t="s">
        <v>510</v>
      </c>
      <c r="E486" s="184"/>
      <c r="F486" s="186">
        <v>307</v>
      </c>
      <c r="G486" s="186">
        <v>300</v>
      </c>
      <c r="H486" s="187">
        <f t="shared" si="7"/>
        <v>97.719869706840385</v>
      </c>
    </row>
    <row r="487" spans="1:8" outlineLevel="7" x14ac:dyDescent="0.25">
      <c r="A487" s="189" t="s">
        <v>18</v>
      </c>
      <c r="B487" s="190" t="s">
        <v>843</v>
      </c>
      <c r="C487" s="190" t="s">
        <v>500</v>
      </c>
      <c r="D487" s="190" t="s">
        <v>510</v>
      </c>
      <c r="E487" s="190" t="s">
        <v>19</v>
      </c>
      <c r="F487" s="191">
        <v>307</v>
      </c>
      <c r="G487" s="191">
        <v>300</v>
      </c>
      <c r="H487" s="192">
        <f t="shared" si="7"/>
        <v>97.719869706840385</v>
      </c>
    </row>
    <row r="488" spans="1:8" ht="26.4" outlineLevel="4" x14ac:dyDescent="0.25">
      <c r="A488" s="185" t="s">
        <v>511</v>
      </c>
      <c r="B488" s="184" t="s">
        <v>843</v>
      </c>
      <c r="C488" s="184" t="s">
        <v>500</v>
      </c>
      <c r="D488" s="184" t="s">
        <v>512</v>
      </c>
      <c r="E488" s="184"/>
      <c r="F488" s="186">
        <v>3500</v>
      </c>
      <c r="G488" s="186">
        <v>2403.6999999999998</v>
      </c>
      <c r="H488" s="187">
        <f t="shared" si="7"/>
        <v>68.677142857142854</v>
      </c>
    </row>
    <row r="489" spans="1:8" outlineLevel="7" x14ac:dyDescent="0.25">
      <c r="A489" s="189" t="s">
        <v>20</v>
      </c>
      <c r="B489" s="190" t="s">
        <v>843</v>
      </c>
      <c r="C489" s="190" t="s">
        <v>500</v>
      </c>
      <c r="D489" s="190" t="s">
        <v>512</v>
      </c>
      <c r="E489" s="190" t="s">
        <v>21</v>
      </c>
      <c r="F489" s="191">
        <v>3500</v>
      </c>
      <c r="G489" s="191">
        <v>2403.6999999999998</v>
      </c>
      <c r="H489" s="192">
        <f t="shared" si="7"/>
        <v>68.677142857142854</v>
      </c>
    </row>
    <row r="490" spans="1:8" outlineLevel="4" x14ac:dyDescent="0.25">
      <c r="A490" s="185" t="s">
        <v>513</v>
      </c>
      <c r="B490" s="184" t="s">
        <v>843</v>
      </c>
      <c r="C490" s="184" t="s">
        <v>500</v>
      </c>
      <c r="D490" s="184" t="s">
        <v>514</v>
      </c>
      <c r="E490" s="184"/>
      <c r="F490" s="186">
        <v>1296.0999999999999</v>
      </c>
      <c r="G490" s="186">
        <v>1210.3</v>
      </c>
      <c r="H490" s="187">
        <f t="shared" si="7"/>
        <v>93.380140421263803</v>
      </c>
    </row>
    <row r="491" spans="1:8" outlineLevel="7" x14ac:dyDescent="0.25">
      <c r="A491" s="189" t="s">
        <v>18</v>
      </c>
      <c r="B491" s="190" t="s">
        <v>843</v>
      </c>
      <c r="C491" s="190" t="s">
        <v>500</v>
      </c>
      <c r="D491" s="190" t="s">
        <v>514</v>
      </c>
      <c r="E491" s="190" t="s">
        <v>19</v>
      </c>
      <c r="F491" s="191">
        <v>1296.0999999999999</v>
      </c>
      <c r="G491" s="191">
        <v>1210.3</v>
      </c>
      <c r="H491" s="192">
        <f t="shared" si="7"/>
        <v>93.380140421263803</v>
      </c>
    </row>
    <row r="492" spans="1:8" ht="26.4" outlineLevel="4" x14ac:dyDescent="0.25">
      <c r="A492" s="185" t="s">
        <v>515</v>
      </c>
      <c r="B492" s="184" t="s">
        <v>843</v>
      </c>
      <c r="C492" s="184" t="s">
        <v>500</v>
      </c>
      <c r="D492" s="184" t="s">
        <v>516</v>
      </c>
      <c r="E492" s="184"/>
      <c r="F492" s="186">
        <v>850</v>
      </c>
      <c r="G492" s="186">
        <v>850</v>
      </c>
      <c r="H492" s="187">
        <f t="shared" si="7"/>
        <v>100</v>
      </c>
    </row>
    <row r="493" spans="1:8" outlineLevel="7" x14ac:dyDescent="0.25">
      <c r="A493" s="189" t="s">
        <v>18</v>
      </c>
      <c r="B493" s="190" t="s">
        <v>843</v>
      </c>
      <c r="C493" s="190" t="s">
        <v>500</v>
      </c>
      <c r="D493" s="190" t="s">
        <v>516</v>
      </c>
      <c r="E493" s="190" t="s">
        <v>19</v>
      </c>
      <c r="F493" s="191">
        <v>550</v>
      </c>
      <c r="G493" s="191">
        <v>550</v>
      </c>
      <c r="H493" s="192">
        <f t="shared" si="7"/>
        <v>100</v>
      </c>
    </row>
    <row r="494" spans="1:8" ht="26.4" outlineLevel="7" x14ac:dyDescent="0.25">
      <c r="A494" s="189" t="s">
        <v>106</v>
      </c>
      <c r="B494" s="190" t="s">
        <v>843</v>
      </c>
      <c r="C494" s="190" t="s">
        <v>500</v>
      </c>
      <c r="D494" s="190" t="s">
        <v>516</v>
      </c>
      <c r="E494" s="190" t="s">
        <v>107</v>
      </c>
      <c r="F494" s="191">
        <v>300</v>
      </c>
      <c r="G494" s="191">
        <v>300</v>
      </c>
      <c r="H494" s="192">
        <f t="shared" si="7"/>
        <v>100</v>
      </c>
    </row>
    <row r="495" spans="1:8" outlineLevel="1" x14ac:dyDescent="0.25">
      <c r="A495" s="188" t="s">
        <v>834</v>
      </c>
      <c r="B495" s="184" t="s">
        <v>843</v>
      </c>
      <c r="C495" s="184" t="s">
        <v>517</v>
      </c>
      <c r="D495" s="184"/>
      <c r="E495" s="184"/>
      <c r="F495" s="186">
        <v>3400930.2</v>
      </c>
      <c r="G495" s="186">
        <v>3248025.4</v>
      </c>
      <c r="H495" s="187">
        <f t="shared" si="7"/>
        <v>95.504030044486058</v>
      </c>
    </row>
    <row r="496" spans="1:8" outlineLevel="2" x14ac:dyDescent="0.25">
      <c r="A496" s="185" t="s">
        <v>518</v>
      </c>
      <c r="B496" s="184" t="s">
        <v>843</v>
      </c>
      <c r="C496" s="184" t="s">
        <v>519</v>
      </c>
      <c r="D496" s="184"/>
      <c r="E496" s="184"/>
      <c r="F496" s="186">
        <v>1244276.2</v>
      </c>
      <c r="G496" s="186">
        <v>1236471.3</v>
      </c>
      <c r="H496" s="187">
        <f t="shared" si="7"/>
        <v>99.372735731825458</v>
      </c>
    </row>
    <row r="497" spans="1:8" outlineLevel="3" x14ac:dyDescent="0.25">
      <c r="A497" s="185" t="s">
        <v>26</v>
      </c>
      <c r="B497" s="184" t="s">
        <v>843</v>
      </c>
      <c r="C497" s="184" t="s">
        <v>519</v>
      </c>
      <c r="D497" s="184" t="s">
        <v>27</v>
      </c>
      <c r="E497" s="184"/>
      <c r="F497" s="186">
        <v>1210376.7</v>
      </c>
      <c r="G497" s="186">
        <v>1203181.3</v>
      </c>
      <c r="H497" s="187">
        <f t="shared" si="7"/>
        <v>99.405523916645123</v>
      </c>
    </row>
    <row r="498" spans="1:8" outlineLevel="4" x14ac:dyDescent="0.25">
      <c r="A498" s="185" t="s">
        <v>94</v>
      </c>
      <c r="B498" s="184" t="s">
        <v>843</v>
      </c>
      <c r="C498" s="184" t="s">
        <v>519</v>
      </c>
      <c r="D498" s="184" t="s">
        <v>95</v>
      </c>
      <c r="E498" s="184"/>
      <c r="F498" s="186">
        <v>1210296.5</v>
      </c>
      <c r="G498" s="186">
        <v>1203101.1000000001</v>
      </c>
      <c r="H498" s="187">
        <f t="shared" si="7"/>
        <v>99.405484523833636</v>
      </c>
    </row>
    <row r="499" spans="1:8" ht="26.4" outlineLevel="5" x14ac:dyDescent="0.25">
      <c r="A499" s="185" t="s">
        <v>520</v>
      </c>
      <c r="B499" s="184" t="s">
        <v>843</v>
      </c>
      <c r="C499" s="184" t="s">
        <v>519</v>
      </c>
      <c r="D499" s="184" t="s">
        <v>521</v>
      </c>
      <c r="E499" s="184"/>
      <c r="F499" s="186">
        <v>499943.4</v>
      </c>
      <c r="G499" s="186">
        <v>499943.4</v>
      </c>
      <c r="H499" s="187">
        <f t="shared" si="7"/>
        <v>100</v>
      </c>
    </row>
    <row r="500" spans="1:8" ht="26.4" outlineLevel="7" x14ac:dyDescent="0.25">
      <c r="A500" s="189" t="s">
        <v>106</v>
      </c>
      <c r="B500" s="190" t="s">
        <v>843</v>
      </c>
      <c r="C500" s="190" t="s">
        <v>519</v>
      </c>
      <c r="D500" s="190" t="s">
        <v>521</v>
      </c>
      <c r="E500" s="190" t="s">
        <v>107</v>
      </c>
      <c r="F500" s="191">
        <v>499943.4</v>
      </c>
      <c r="G500" s="191">
        <v>499943.4</v>
      </c>
      <c r="H500" s="192">
        <f t="shared" si="7"/>
        <v>100</v>
      </c>
    </row>
    <row r="501" spans="1:8" ht="26.4" outlineLevel="5" x14ac:dyDescent="0.25">
      <c r="A501" s="185" t="s">
        <v>522</v>
      </c>
      <c r="B501" s="184" t="s">
        <v>843</v>
      </c>
      <c r="C501" s="184" t="s">
        <v>519</v>
      </c>
      <c r="D501" s="184" t="s">
        <v>523</v>
      </c>
      <c r="E501" s="184"/>
      <c r="F501" s="186">
        <v>1602.7</v>
      </c>
      <c r="G501" s="186">
        <v>1481.4</v>
      </c>
      <c r="H501" s="187">
        <f t="shared" si="7"/>
        <v>92.431521806950769</v>
      </c>
    </row>
    <row r="502" spans="1:8" ht="26.4" outlineLevel="7" x14ac:dyDescent="0.25">
      <c r="A502" s="189" t="s">
        <v>106</v>
      </c>
      <c r="B502" s="190" t="s">
        <v>843</v>
      </c>
      <c r="C502" s="190" t="s">
        <v>519</v>
      </c>
      <c r="D502" s="190" t="s">
        <v>523</v>
      </c>
      <c r="E502" s="190" t="s">
        <v>107</v>
      </c>
      <c r="F502" s="191">
        <v>1602.7</v>
      </c>
      <c r="G502" s="191">
        <v>1481.4</v>
      </c>
      <c r="H502" s="192">
        <f t="shared" si="7"/>
        <v>92.431521806950769</v>
      </c>
    </row>
    <row r="503" spans="1:8" ht="26.4" outlineLevel="5" x14ac:dyDescent="0.25">
      <c r="A503" s="185" t="s">
        <v>524</v>
      </c>
      <c r="B503" s="184" t="s">
        <v>843</v>
      </c>
      <c r="C503" s="184" t="s">
        <v>519</v>
      </c>
      <c r="D503" s="184" t="s">
        <v>525</v>
      </c>
      <c r="E503" s="184"/>
      <c r="F503" s="186">
        <v>870</v>
      </c>
      <c r="G503" s="186">
        <v>863</v>
      </c>
      <c r="H503" s="187">
        <f t="shared" si="7"/>
        <v>99.195402298850581</v>
      </c>
    </row>
    <row r="504" spans="1:8" ht="26.4" outlineLevel="7" x14ac:dyDescent="0.25">
      <c r="A504" s="189" t="s">
        <v>106</v>
      </c>
      <c r="B504" s="190" t="s">
        <v>843</v>
      </c>
      <c r="C504" s="190" t="s">
        <v>519</v>
      </c>
      <c r="D504" s="190" t="s">
        <v>525</v>
      </c>
      <c r="E504" s="190" t="s">
        <v>107</v>
      </c>
      <c r="F504" s="191">
        <v>870</v>
      </c>
      <c r="G504" s="191">
        <v>863</v>
      </c>
      <c r="H504" s="192">
        <f t="shared" si="7"/>
        <v>99.195402298850581</v>
      </c>
    </row>
    <row r="505" spans="1:8" ht="26.4" outlineLevel="5" x14ac:dyDescent="0.25">
      <c r="A505" s="185" t="s">
        <v>526</v>
      </c>
      <c r="B505" s="184" t="s">
        <v>843</v>
      </c>
      <c r="C505" s="184" t="s">
        <v>519</v>
      </c>
      <c r="D505" s="184" t="s">
        <v>527</v>
      </c>
      <c r="E505" s="184"/>
      <c r="F505" s="186">
        <v>279.10000000000002</v>
      </c>
      <c r="G505" s="186">
        <v>268.8</v>
      </c>
      <c r="H505" s="187">
        <f t="shared" si="7"/>
        <v>96.309566463633104</v>
      </c>
    </row>
    <row r="506" spans="1:8" ht="26.4" outlineLevel="7" x14ac:dyDescent="0.25">
      <c r="A506" s="189" t="s">
        <v>106</v>
      </c>
      <c r="B506" s="190" t="s">
        <v>843</v>
      </c>
      <c r="C506" s="190" t="s">
        <v>519</v>
      </c>
      <c r="D506" s="190" t="s">
        <v>527</v>
      </c>
      <c r="E506" s="190" t="s">
        <v>107</v>
      </c>
      <c r="F506" s="191">
        <v>279.10000000000002</v>
      </c>
      <c r="G506" s="191">
        <v>268.8</v>
      </c>
      <c r="H506" s="192">
        <f t="shared" si="7"/>
        <v>96.309566463633104</v>
      </c>
    </row>
    <row r="507" spans="1:8" ht="39.6" outlineLevel="5" x14ac:dyDescent="0.25">
      <c r="A507" s="185" t="s">
        <v>528</v>
      </c>
      <c r="B507" s="184" t="s">
        <v>843</v>
      </c>
      <c r="C507" s="184" t="s">
        <v>519</v>
      </c>
      <c r="D507" s="184" t="s">
        <v>529</v>
      </c>
      <c r="E507" s="184"/>
      <c r="F507" s="186">
        <v>35356.300000000003</v>
      </c>
      <c r="G507" s="186">
        <v>28349.599999999999</v>
      </c>
      <c r="H507" s="187">
        <f t="shared" si="7"/>
        <v>80.182598292242105</v>
      </c>
    </row>
    <row r="508" spans="1:8" ht="26.4" outlineLevel="7" x14ac:dyDescent="0.25">
      <c r="A508" s="189" t="s">
        <v>106</v>
      </c>
      <c r="B508" s="190" t="s">
        <v>843</v>
      </c>
      <c r="C508" s="190" t="s">
        <v>519</v>
      </c>
      <c r="D508" s="190" t="s">
        <v>529</v>
      </c>
      <c r="E508" s="190" t="s">
        <v>107</v>
      </c>
      <c r="F508" s="191">
        <v>35356.300000000003</v>
      </c>
      <c r="G508" s="191">
        <v>28349.599999999999</v>
      </c>
      <c r="H508" s="192">
        <f t="shared" si="7"/>
        <v>80.182598292242105</v>
      </c>
    </row>
    <row r="509" spans="1:8" ht="79.2" outlineLevel="5" x14ac:dyDescent="0.25">
      <c r="A509" s="193" t="s">
        <v>530</v>
      </c>
      <c r="B509" s="184" t="s">
        <v>843</v>
      </c>
      <c r="C509" s="184" t="s">
        <v>519</v>
      </c>
      <c r="D509" s="184" t="s">
        <v>531</v>
      </c>
      <c r="E509" s="184"/>
      <c r="F509" s="186">
        <v>671095</v>
      </c>
      <c r="G509" s="186">
        <v>671095</v>
      </c>
      <c r="H509" s="187">
        <f t="shared" si="7"/>
        <v>100</v>
      </c>
    </row>
    <row r="510" spans="1:8" ht="26.4" outlineLevel="7" x14ac:dyDescent="0.25">
      <c r="A510" s="189" t="s">
        <v>106</v>
      </c>
      <c r="B510" s="190" t="s">
        <v>843</v>
      </c>
      <c r="C510" s="190" t="s">
        <v>519</v>
      </c>
      <c r="D510" s="190" t="s">
        <v>531</v>
      </c>
      <c r="E510" s="190" t="s">
        <v>107</v>
      </c>
      <c r="F510" s="191">
        <v>671095</v>
      </c>
      <c r="G510" s="191">
        <v>671095</v>
      </c>
      <c r="H510" s="192">
        <f t="shared" si="7"/>
        <v>100</v>
      </c>
    </row>
    <row r="511" spans="1:8" ht="39.6" outlineLevel="5" x14ac:dyDescent="0.25">
      <c r="A511" s="185" t="s">
        <v>532</v>
      </c>
      <c r="B511" s="184" t="s">
        <v>843</v>
      </c>
      <c r="C511" s="184" t="s">
        <v>519</v>
      </c>
      <c r="D511" s="184" t="s">
        <v>533</v>
      </c>
      <c r="E511" s="184"/>
      <c r="F511" s="186">
        <v>1000</v>
      </c>
      <c r="G511" s="186">
        <v>1000</v>
      </c>
      <c r="H511" s="187">
        <f t="shared" si="7"/>
        <v>100</v>
      </c>
    </row>
    <row r="512" spans="1:8" ht="26.4" outlineLevel="7" x14ac:dyDescent="0.25">
      <c r="A512" s="189" t="s">
        <v>106</v>
      </c>
      <c r="B512" s="190" t="s">
        <v>843</v>
      </c>
      <c r="C512" s="190" t="s">
        <v>519</v>
      </c>
      <c r="D512" s="190" t="s">
        <v>533</v>
      </c>
      <c r="E512" s="190" t="s">
        <v>107</v>
      </c>
      <c r="F512" s="191">
        <v>1000</v>
      </c>
      <c r="G512" s="191">
        <v>1000</v>
      </c>
      <c r="H512" s="192">
        <f t="shared" si="7"/>
        <v>100</v>
      </c>
    </row>
    <row r="513" spans="1:8" ht="39.6" outlineLevel="5" x14ac:dyDescent="0.25">
      <c r="A513" s="185" t="s">
        <v>534</v>
      </c>
      <c r="B513" s="184" t="s">
        <v>843</v>
      </c>
      <c r="C513" s="184" t="s">
        <v>519</v>
      </c>
      <c r="D513" s="184" t="s">
        <v>535</v>
      </c>
      <c r="E513" s="184"/>
      <c r="F513" s="186">
        <v>150</v>
      </c>
      <c r="G513" s="186">
        <v>100</v>
      </c>
      <c r="H513" s="187">
        <f t="shared" si="7"/>
        <v>66.666666666666671</v>
      </c>
    </row>
    <row r="514" spans="1:8" outlineLevel="7" x14ac:dyDescent="0.25">
      <c r="A514" s="189" t="s">
        <v>18</v>
      </c>
      <c r="B514" s="190" t="s">
        <v>843</v>
      </c>
      <c r="C514" s="190" t="s">
        <v>519</v>
      </c>
      <c r="D514" s="190" t="s">
        <v>535</v>
      </c>
      <c r="E514" s="190" t="s">
        <v>19</v>
      </c>
      <c r="F514" s="191">
        <v>50</v>
      </c>
      <c r="G514" s="191">
        <v>0</v>
      </c>
      <c r="H514" s="192">
        <f t="shared" si="7"/>
        <v>0</v>
      </c>
    </row>
    <row r="515" spans="1:8" ht="26.4" outlineLevel="7" x14ac:dyDescent="0.25">
      <c r="A515" s="189" t="s">
        <v>106</v>
      </c>
      <c r="B515" s="190" t="s">
        <v>843</v>
      </c>
      <c r="C515" s="190" t="s">
        <v>519</v>
      </c>
      <c r="D515" s="190" t="s">
        <v>535</v>
      </c>
      <c r="E515" s="190" t="s">
        <v>107</v>
      </c>
      <c r="F515" s="191">
        <v>100</v>
      </c>
      <c r="G515" s="191">
        <v>100</v>
      </c>
      <c r="H515" s="192">
        <f t="shared" si="7"/>
        <v>100</v>
      </c>
    </row>
    <row r="516" spans="1:8" outlineLevel="4" x14ac:dyDescent="0.25">
      <c r="A516" s="185" t="s">
        <v>28</v>
      </c>
      <c r="B516" s="184" t="s">
        <v>843</v>
      </c>
      <c r="C516" s="184" t="s">
        <v>519</v>
      </c>
      <c r="D516" s="184" t="s">
        <v>29</v>
      </c>
      <c r="E516" s="184"/>
      <c r="F516" s="186">
        <v>80.2</v>
      </c>
      <c r="G516" s="186">
        <v>80.2</v>
      </c>
      <c r="H516" s="187">
        <f t="shared" si="7"/>
        <v>100</v>
      </c>
    </row>
    <row r="517" spans="1:8" outlineLevel="5" x14ac:dyDescent="0.25">
      <c r="A517" s="185" t="s">
        <v>536</v>
      </c>
      <c r="B517" s="184" t="s">
        <v>843</v>
      </c>
      <c r="C517" s="184" t="s">
        <v>519</v>
      </c>
      <c r="D517" s="184" t="s">
        <v>537</v>
      </c>
      <c r="E517" s="184"/>
      <c r="F517" s="186">
        <v>80.2</v>
      </c>
      <c r="G517" s="186">
        <v>80.2</v>
      </c>
      <c r="H517" s="187">
        <f t="shared" si="7"/>
        <v>100</v>
      </c>
    </row>
    <row r="518" spans="1:8" ht="26.4" outlineLevel="7" x14ac:dyDescent="0.25">
      <c r="A518" s="189" t="s">
        <v>106</v>
      </c>
      <c r="B518" s="190" t="s">
        <v>843</v>
      </c>
      <c r="C518" s="190" t="s">
        <v>519</v>
      </c>
      <c r="D518" s="190" t="s">
        <v>537</v>
      </c>
      <c r="E518" s="190" t="s">
        <v>107</v>
      </c>
      <c r="F518" s="191">
        <v>80.2</v>
      </c>
      <c r="G518" s="191">
        <v>80.2</v>
      </c>
      <c r="H518" s="192">
        <f t="shared" si="7"/>
        <v>100</v>
      </c>
    </row>
    <row r="519" spans="1:8" outlineLevel="3" x14ac:dyDescent="0.25">
      <c r="A519" s="185" t="s">
        <v>8</v>
      </c>
      <c r="B519" s="184" t="s">
        <v>843</v>
      </c>
      <c r="C519" s="184" t="s">
        <v>519</v>
      </c>
      <c r="D519" s="184" t="s">
        <v>9</v>
      </c>
      <c r="E519" s="184"/>
      <c r="F519" s="186">
        <v>33899.5</v>
      </c>
      <c r="G519" s="186">
        <v>33289.9</v>
      </c>
      <c r="H519" s="187">
        <f t="shared" si="7"/>
        <v>98.201743388545552</v>
      </c>
    </row>
    <row r="520" spans="1:8" ht="26.4" outlineLevel="4" x14ac:dyDescent="0.25">
      <c r="A520" s="185" t="s">
        <v>538</v>
      </c>
      <c r="B520" s="184" t="s">
        <v>843</v>
      </c>
      <c r="C520" s="184" t="s">
        <v>519</v>
      </c>
      <c r="D520" s="184" t="s">
        <v>539</v>
      </c>
      <c r="E520" s="184"/>
      <c r="F520" s="186">
        <v>12064.4</v>
      </c>
      <c r="G520" s="186">
        <v>11454.8</v>
      </c>
      <c r="H520" s="187">
        <f t="shared" ref="H520:H583" si="8">G520*100/F520</f>
        <v>94.947117138025931</v>
      </c>
    </row>
    <row r="521" spans="1:8" ht="26.4" outlineLevel="7" x14ac:dyDescent="0.25">
      <c r="A521" s="189" t="s">
        <v>106</v>
      </c>
      <c r="B521" s="190" t="s">
        <v>843</v>
      </c>
      <c r="C521" s="190" t="s">
        <v>519</v>
      </c>
      <c r="D521" s="190" t="s">
        <v>539</v>
      </c>
      <c r="E521" s="190" t="s">
        <v>107</v>
      </c>
      <c r="F521" s="191">
        <v>12064.4</v>
      </c>
      <c r="G521" s="191">
        <v>11454.8</v>
      </c>
      <c r="H521" s="192">
        <f t="shared" si="8"/>
        <v>94.947117138025931</v>
      </c>
    </row>
    <row r="522" spans="1:8" ht="26.4" outlineLevel="4" x14ac:dyDescent="0.25">
      <c r="A522" s="185" t="s">
        <v>540</v>
      </c>
      <c r="B522" s="184" t="s">
        <v>843</v>
      </c>
      <c r="C522" s="184" t="s">
        <v>519</v>
      </c>
      <c r="D522" s="184" t="s">
        <v>541</v>
      </c>
      <c r="E522" s="184"/>
      <c r="F522" s="186">
        <v>21835.200000000001</v>
      </c>
      <c r="G522" s="186">
        <v>21835.200000000001</v>
      </c>
      <c r="H522" s="187">
        <f t="shared" si="8"/>
        <v>100</v>
      </c>
    </row>
    <row r="523" spans="1:8" ht="26.4" outlineLevel="7" x14ac:dyDescent="0.25">
      <c r="A523" s="189" t="s">
        <v>106</v>
      </c>
      <c r="B523" s="190" t="s">
        <v>843</v>
      </c>
      <c r="C523" s="190" t="s">
        <v>519</v>
      </c>
      <c r="D523" s="190" t="s">
        <v>541</v>
      </c>
      <c r="E523" s="190" t="s">
        <v>107</v>
      </c>
      <c r="F523" s="191">
        <v>21835.200000000001</v>
      </c>
      <c r="G523" s="191">
        <v>21835.200000000001</v>
      </c>
      <c r="H523" s="192">
        <f t="shared" si="8"/>
        <v>100</v>
      </c>
    </row>
    <row r="524" spans="1:8" outlineLevel="2" x14ac:dyDescent="0.25">
      <c r="A524" s="185" t="s">
        <v>542</v>
      </c>
      <c r="B524" s="184" t="s">
        <v>843</v>
      </c>
      <c r="C524" s="184" t="s">
        <v>543</v>
      </c>
      <c r="D524" s="184"/>
      <c r="E524" s="184"/>
      <c r="F524" s="186">
        <v>1545449.7</v>
      </c>
      <c r="G524" s="186">
        <v>1403085</v>
      </c>
      <c r="H524" s="187">
        <f t="shared" si="8"/>
        <v>90.788137588690205</v>
      </c>
    </row>
    <row r="525" spans="1:8" outlineLevel="3" x14ac:dyDescent="0.25">
      <c r="A525" s="185" t="s">
        <v>26</v>
      </c>
      <c r="B525" s="184" t="s">
        <v>843</v>
      </c>
      <c r="C525" s="184" t="s">
        <v>543</v>
      </c>
      <c r="D525" s="184" t="s">
        <v>27</v>
      </c>
      <c r="E525" s="184"/>
      <c r="F525" s="186">
        <v>1529353.7</v>
      </c>
      <c r="G525" s="186">
        <v>1387259.1</v>
      </c>
      <c r="H525" s="187">
        <f t="shared" si="8"/>
        <v>90.708846488552652</v>
      </c>
    </row>
    <row r="526" spans="1:8" outlineLevel="4" x14ac:dyDescent="0.25">
      <c r="A526" s="185" t="s">
        <v>28</v>
      </c>
      <c r="B526" s="184" t="s">
        <v>843</v>
      </c>
      <c r="C526" s="184" t="s">
        <v>543</v>
      </c>
      <c r="D526" s="184" t="s">
        <v>29</v>
      </c>
      <c r="E526" s="184"/>
      <c r="F526" s="186">
        <v>1528994.1</v>
      </c>
      <c r="G526" s="186">
        <v>1386915.8</v>
      </c>
      <c r="H526" s="187">
        <f t="shared" si="8"/>
        <v>90.70772738756807</v>
      </c>
    </row>
    <row r="527" spans="1:8" outlineLevel="5" x14ac:dyDescent="0.25">
      <c r="A527" s="185" t="s">
        <v>544</v>
      </c>
      <c r="B527" s="184" t="s">
        <v>843</v>
      </c>
      <c r="C527" s="184" t="s">
        <v>543</v>
      </c>
      <c r="D527" s="184" t="s">
        <v>545</v>
      </c>
      <c r="E527" s="184"/>
      <c r="F527" s="186">
        <v>136467.9</v>
      </c>
      <c r="G527" s="186">
        <v>132103.1</v>
      </c>
      <c r="H527" s="187">
        <f t="shared" si="8"/>
        <v>96.801592169294025</v>
      </c>
    </row>
    <row r="528" spans="1:8" ht="39.6" outlineLevel="7" x14ac:dyDescent="0.25">
      <c r="A528" s="189" t="s">
        <v>12</v>
      </c>
      <c r="B528" s="190" t="s">
        <v>843</v>
      </c>
      <c r="C528" s="190" t="s">
        <v>543</v>
      </c>
      <c r="D528" s="190" t="s">
        <v>545</v>
      </c>
      <c r="E528" s="190" t="s">
        <v>13</v>
      </c>
      <c r="F528" s="191">
        <v>3440.2</v>
      </c>
      <c r="G528" s="191">
        <v>3259</v>
      </c>
      <c r="H528" s="192">
        <f t="shared" si="8"/>
        <v>94.732864368350675</v>
      </c>
    </row>
    <row r="529" spans="1:8" outlineLevel="7" x14ac:dyDescent="0.25">
      <c r="A529" s="189" t="s">
        <v>18</v>
      </c>
      <c r="B529" s="190" t="s">
        <v>843</v>
      </c>
      <c r="C529" s="190" t="s">
        <v>543</v>
      </c>
      <c r="D529" s="190" t="s">
        <v>545</v>
      </c>
      <c r="E529" s="190" t="s">
        <v>19</v>
      </c>
      <c r="F529" s="191">
        <v>20289.900000000001</v>
      </c>
      <c r="G529" s="191">
        <v>16564.2</v>
      </c>
      <c r="H529" s="192">
        <f t="shared" si="8"/>
        <v>81.637662088033949</v>
      </c>
    </row>
    <row r="530" spans="1:8" ht="26.4" outlineLevel="7" x14ac:dyDescent="0.25">
      <c r="A530" s="189" t="s">
        <v>106</v>
      </c>
      <c r="B530" s="190" t="s">
        <v>843</v>
      </c>
      <c r="C530" s="190" t="s">
        <v>543</v>
      </c>
      <c r="D530" s="190" t="s">
        <v>545</v>
      </c>
      <c r="E530" s="190" t="s">
        <v>107</v>
      </c>
      <c r="F530" s="191">
        <v>111706.2</v>
      </c>
      <c r="G530" s="191">
        <v>111706.2</v>
      </c>
      <c r="H530" s="192">
        <f t="shared" si="8"/>
        <v>100</v>
      </c>
    </row>
    <row r="531" spans="1:8" outlineLevel="7" x14ac:dyDescent="0.25">
      <c r="A531" s="189" t="s">
        <v>20</v>
      </c>
      <c r="B531" s="190" t="s">
        <v>843</v>
      </c>
      <c r="C531" s="190" t="s">
        <v>543</v>
      </c>
      <c r="D531" s="190" t="s">
        <v>545</v>
      </c>
      <c r="E531" s="190" t="s">
        <v>21</v>
      </c>
      <c r="F531" s="191">
        <v>1031.5999999999999</v>
      </c>
      <c r="G531" s="191">
        <v>573.70000000000005</v>
      </c>
      <c r="H531" s="192">
        <f t="shared" si="8"/>
        <v>55.612640558355963</v>
      </c>
    </row>
    <row r="532" spans="1:8" ht="18.600000000000001" customHeight="1" outlineLevel="5" x14ac:dyDescent="0.25">
      <c r="A532" s="185" t="s">
        <v>546</v>
      </c>
      <c r="B532" s="184" t="s">
        <v>843</v>
      </c>
      <c r="C532" s="184" t="s">
        <v>543</v>
      </c>
      <c r="D532" s="184" t="s">
        <v>547</v>
      </c>
      <c r="E532" s="184"/>
      <c r="F532" s="186">
        <v>2135.1999999999998</v>
      </c>
      <c r="G532" s="186">
        <v>2077.5</v>
      </c>
      <c r="H532" s="187">
        <f t="shared" si="8"/>
        <v>97.297677032596482</v>
      </c>
    </row>
    <row r="533" spans="1:8" ht="26.4" outlineLevel="7" x14ac:dyDescent="0.25">
      <c r="A533" s="189" t="s">
        <v>106</v>
      </c>
      <c r="B533" s="190" t="s">
        <v>843</v>
      </c>
      <c r="C533" s="190" t="s">
        <v>543</v>
      </c>
      <c r="D533" s="190" t="s">
        <v>547</v>
      </c>
      <c r="E533" s="190" t="s">
        <v>107</v>
      </c>
      <c r="F533" s="191">
        <v>2135.1999999999998</v>
      </c>
      <c r="G533" s="191">
        <v>2077.5</v>
      </c>
      <c r="H533" s="192">
        <f t="shared" si="8"/>
        <v>97.297677032596482</v>
      </c>
    </row>
    <row r="534" spans="1:8" ht="26.4" outlineLevel="5" x14ac:dyDescent="0.25">
      <c r="A534" s="185" t="s">
        <v>524</v>
      </c>
      <c r="B534" s="184" t="s">
        <v>843</v>
      </c>
      <c r="C534" s="184" t="s">
        <v>543</v>
      </c>
      <c r="D534" s="184" t="s">
        <v>548</v>
      </c>
      <c r="E534" s="184"/>
      <c r="F534" s="186">
        <v>1250</v>
      </c>
      <c r="G534" s="186">
        <v>1250</v>
      </c>
      <c r="H534" s="187">
        <f t="shared" si="8"/>
        <v>100</v>
      </c>
    </row>
    <row r="535" spans="1:8" outlineLevel="7" x14ac:dyDescent="0.25">
      <c r="A535" s="189" t="s">
        <v>18</v>
      </c>
      <c r="B535" s="190" t="s">
        <v>843</v>
      </c>
      <c r="C535" s="190" t="s">
        <v>543</v>
      </c>
      <c r="D535" s="190" t="s">
        <v>548</v>
      </c>
      <c r="E535" s="190" t="s">
        <v>19</v>
      </c>
      <c r="F535" s="191">
        <v>600</v>
      </c>
      <c r="G535" s="191">
        <v>600</v>
      </c>
      <c r="H535" s="192">
        <f t="shared" si="8"/>
        <v>100</v>
      </c>
    </row>
    <row r="536" spans="1:8" ht="26.4" outlineLevel="7" x14ac:dyDescent="0.25">
      <c r="A536" s="189" t="s">
        <v>106</v>
      </c>
      <c r="B536" s="190" t="s">
        <v>843</v>
      </c>
      <c r="C536" s="190" t="s">
        <v>543</v>
      </c>
      <c r="D536" s="190" t="s">
        <v>548</v>
      </c>
      <c r="E536" s="190" t="s">
        <v>107</v>
      </c>
      <c r="F536" s="191">
        <v>650</v>
      </c>
      <c r="G536" s="191">
        <v>650</v>
      </c>
      <c r="H536" s="192">
        <f t="shared" si="8"/>
        <v>100</v>
      </c>
    </row>
    <row r="537" spans="1:8" outlineLevel="5" x14ac:dyDescent="0.25">
      <c r="A537" s="185" t="s">
        <v>549</v>
      </c>
      <c r="B537" s="184" t="s">
        <v>843</v>
      </c>
      <c r="C537" s="184" t="s">
        <v>543</v>
      </c>
      <c r="D537" s="184" t="s">
        <v>550</v>
      </c>
      <c r="E537" s="184"/>
      <c r="F537" s="186">
        <v>324.39999999999998</v>
      </c>
      <c r="G537" s="186">
        <v>267.10000000000002</v>
      </c>
      <c r="H537" s="187">
        <f t="shared" si="8"/>
        <v>82.336621454993846</v>
      </c>
    </row>
    <row r="538" spans="1:8" outlineLevel="7" x14ac:dyDescent="0.25">
      <c r="A538" s="189" t="s">
        <v>44</v>
      </c>
      <c r="B538" s="190" t="s">
        <v>843</v>
      </c>
      <c r="C538" s="190" t="s">
        <v>543</v>
      </c>
      <c r="D538" s="190" t="s">
        <v>550</v>
      </c>
      <c r="E538" s="190" t="s">
        <v>45</v>
      </c>
      <c r="F538" s="191">
        <v>119.8</v>
      </c>
      <c r="G538" s="191">
        <v>62.5</v>
      </c>
      <c r="H538" s="192">
        <f t="shared" si="8"/>
        <v>52.17028380634391</v>
      </c>
    </row>
    <row r="539" spans="1:8" ht="26.4" outlineLevel="7" x14ac:dyDescent="0.25">
      <c r="A539" s="189" t="s">
        <v>106</v>
      </c>
      <c r="B539" s="190" t="s">
        <v>843</v>
      </c>
      <c r="C539" s="190" t="s">
        <v>543</v>
      </c>
      <c r="D539" s="190" t="s">
        <v>550</v>
      </c>
      <c r="E539" s="190" t="s">
        <v>107</v>
      </c>
      <c r="F539" s="191">
        <v>204.6</v>
      </c>
      <c r="G539" s="191">
        <v>204.6</v>
      </c>
      <c r="H539" s="192">
        <f t="shared" si="8"/>
        <v>100</v>
      </c>
    </row>
    <row r="540" spans="1:8" ht="26.4" outlineLevel="5" x14ac:dyDescent="0.25">
      <c r="A540" s="185" t="s">
        <v>551</v>
      </c>
      <c r="B540" s="184" t="s">
        <v>843</v>
      </c>
      <c r="C540" s="184" t="s">
        <v>543</v>
      </c>
      <c r="D540" s="184" t="s">
        <v>552</v>
      </c>
      <c r="E540" s="184"/>
      <c r="F540" s="186">
        <v>16.600000000000001</v>
      </c>
      <c r="G540" s="186">
        <v>0</v>
      </c>
      <c r="H540" s="187">
        <f t="shared" si="8"/>
        <v>0</v>
      </c>
    </row>
    <row r="541" spans="1:8" outlineLevel="7" x14ac:dyDescent="0.25">
      <c r="A541" s="189" t="s">
        <v>18</v>
      </c>
      <c r="B541" s="190" t="s">
        <v>843</v>
      </c>
      <c r="C541" s="190" t="s">
        <v>543</v>
      </c>
      <c r="D541" s="190" t="s">
        <v>552</v>
      </c>
      <c r="E541" s="190" t="s">
        <v>19</v>
      </c>
      <c r="F541" s="191">
        <v>16.600000000000001</v>
      </c>
      <c r="G541" s="191">
        <v>0</v>
      </c>
      <c r="H541" s="192">
        <f t="shared" si="8"/>
        <v>0</v>
      </c>
    </row>
    <row r="542" spans="1:8" outlineLevel="5" x14ac:dyDescent="0.25">
      <c r="A542" s="185" t="s">
        <v>536</v>
      </c>
      <c r="B542" s="184" t="s">
        <v>843</v>
      </c>
      <c r="C542" s="184" t="s">
        <v>543</v>
      </c>
      <c r="D542" s="184" t="s">
        <v>537</v>
      </c>
      <c r="E542" s="184"/>
      <c r="F542" s="186">
        <v>142.30000000000001</v>
      </c>
      <c r="G542" s="186">
        <v>142.30000000000001</v>
      </c>
      <c r="H542" s="187">
        <f t="shared" si="8"/>
        <v>100</v>
      </c>
    </row>
    <row r="543" spans="1:8" ht="26.4" outlineLevel="7" x14ac:dyDescent="0.25">
      <c r="A543" s="189" t="s">
        <v>106</v>
      </c>
      <c r="B543" s="190" t="s">
        <v>843</v>
      </c>
      <c r="C543" s="190" t="s">
        <v>543</v>
      </c>
      <c r="D543" s="190" t="s">
        <v>537</v>
      </c>
      <c r="E543" s="190" t="s">
        <v>107</v>
      </c>
      <c r="F543" s="191">
        <v>142.30000000000001</v>
      </c>
      <c r="G543" s="191">
        <v>142.30000000000001</v>
      </c>
      <c r="H543" s="192">
        <f t="shared" si="8"/>
        <v>100</v>
      </c>
    </row>
    <row r="544" spans="1:8" ht="26.4" outlineLevel="5" x14ac:dyDescent="0.25">
      <c r="A544" s="185" t="s">
        <v>553</v>
      </c>
      <c r="B544" s="184" t="s">
        <v>843</v>
      </c>
      <c r="C544" s="184" t="s">
        <v>543</v>
      </c>
      <c r="D544" s="184" t="s">
        <v>554</v>
      </c>
      <c r="E544" s="184"/>
      <c r="F544" s="186">
        <v>425.4</v>
      </c>
      <c r="G544" s="186">
        <v>425.4</v>
      </c>
      <c r="H544" s="187">
        <f t="shared" si="8"/>
        <v>100</v>
      </c>
    </row>
    <row r="545" spans="1:8" outlineLevel="7" x14ac:dyDescent="0.25">
      <c r="A545" s="189" t="s">
        <v>18</v>
      </c>
      <c r="B545" s="190" t="s">
        <v>843</v>
      </c>
      <c r="C545" s="190" t="s">
        <v>543</v>
      </c>
      <c r="D545" s="190" t="s">
        <v>554</v>
      </c>
      <c r="E545" s="190" t="s">
        <v>19</v>
      </c>
      <c r="F545" s="191">
        <v>239</v>
      </c>
      <c r="G545" s="191">
        <v>239</v>
      </c>
      <c r="H545" s="192">
        <f t="shared" si="8"/>
        <v>100</v>
      </c>
    </row>
    <row r="546" spans="1:8" ht="26.4" outlineLevel="7" x14ac:dyDescent="0.25">
      <c r="A546" s="189" t="s">
        <v>106</v>
      </c>
      <c r="B546" s="190" t="s">
        <v>843</v>
      </c>
      <c r="C546" s="190" t="s">
        <v>543</v>
      </c>
      <c r="D546" s="190" t="s">
        <v>554</v>
      </c>
      <c r="E546" s="190" t="s">
        <v>107</v>
      </c>
      <c r="F546" s="191">
        <v>186.4</v>
      </c>
      <c r="G546" s="191">
        <v>186.4</v>
      </c>
      <c r="H546" s="192">
        <f t="shared" si="8"/>
        <v>100</v>
      </c>
    </row>
    <row r="547" spans="1:8" ht="26.4" outlineLevel="5" x14ac:dyDescent="0.25">
      <c r="A547" s="185" t="s">
        <v>555</v>
      </c>
      <c r="B547" s="184" t="s">
        <v>843</v>
      </c>
      <c r="C547" s="184" t="s">
        <v>543</v>
      </c>
      <c r="D547" s="184" t="s">
        <v>556</v>
      </c>
      <c r="E547" s="184"/>
      <c r="F547" s="186">
        <v>1500</v>
      </c>
      <c r="G547" s="186">
        <v>1303.9000000000001</v>
      </c>
      <c r="H547" s="187">
        <f t="shared" si="8"/>
        <v>86.926666666666677</v>
      </c>
    </row>
    <row r="548" spans="1:8" outlineLevel="7" x14ac:dyDescent="0.25">
      <c r="A548" s="189" t="s">
        <v>18</v>
      </c>
      <c r="B548" s="190" t="s">
        <v>843</v>
      </c>
      <c r="C548" s="190" t="s">
        <v>543</v>
      </c>
      <c r="D548" s="190" t="s">
        <v>556</v>
      </c>
      <c r="E548" s="190" t="s">
        <v>19</v>
      </c>
      <c r="F548" s="191">
        <v>196.1</v>
      </c>
      <c r="G548" s="191">
        <v>0</v>
      </c>
      <c r="H548" s="192">
        <f t="shared" si="8"/>
        <v>0</v>
      </c>
    </row>
    <row r="549" spans="1:8" ht="26.4" outlineLevel="7" x14ac:dyDescent="0.25">
      <c r="A549" s="189" t="s">
        <v>106</v>
      </c>
      <c r="B549" s="190" t="s">
        <v>843</v>
      </c>
      <c r="C549" s="190" t="s">
        <v>543</v>
      </c>
      <c r="D549" s="190" t="s">
        <v>556</v>
      </c>
      <c r="E549" s="190" t="s">
        <v>107</v>
      </c>
      <c r="F549" s="191">
        <v>1303.9000000000001</v>
      </c>
      <c r="G549" s="191">
        <v>1303.9000000000001</v>
      </c>
      <c r="H549" s="192">
        <f t="shared" si="8"/>
        <v>100</v>
      </c>
    </row>
    <row r="550" spans="1:8" ht="26.4" outlineLevel="5" x14ac:dyDescent="0.25">
      <c r="A550" s="185" t="s">
        <v>557</v>
      </c>
      <c r="B550" s="184" t="s">
        <v>843</v>
      </c>
      <c r="C550" s="184" t="s">
        <v>543</v>
      </c>
      <c r="D550" s="184" t="s">
        <v>558</v>
      </c>
      <c r="E550" s="184"/>
      <c r="F550" s="186">
        <v>225.3</v>
      </c>
      <c r="G550" s="186">
        <v>197.2</v>
      </c>
      <c r="H550" s="187">
        <f t="shared" si="8"/>
        <v>87.527740790057692</v>
      </c>
    </row>
    <row r="551" spans="1:8" ht="39.6" outlineLevel="7" x14ac:dyDescent="0.25">
      <c r="A551" s="189" t="s">
        <v>12</v>
      </c>
      <c r="B551" s="190" t="s">
        <v>843</v>
      </c>
      <c r="C551" s="190" t="s">
        <v>543</v>
      </c>
      <c r="D551" s="190" t="s">
        <v>558</v>
      </c>
      <c r="E551" s="190" t="s">
        <v>13</v>
      </c>
      <c r="F551" s="191">
        <v>74.5</v>
      </c>
      <c r="G551" s="191">
        <v>57.2</v>
      </c>
      <c r="H551" s="192">
        <f t="shared" si="8"/>
        <v>76.77852348993288</v>
      </c>
    </row>
    <row r="552" spans="1:8" ht="26.4" outlineLevel="7" x14ac:dyDescent="0.25">
      <c r="A552" s="189" t="s">
        <v>106</v>
      </c>
      <c r="B552" s="190" t="s">
        <v>843</v>
      </c>
      <c r="C552" s="190" t="s">
        <v>543</v>
      </c>
      <c r="D552" s="190" t="s">
        <v>558</v>
      </c>
      <c r="E552" s="190" t="s">
        <v>107</v>
      </c>
      <c r="F552" s="191">
        <v>150.80000000000001</v>
      </c>
      <c r="G552" s="191">
        <v>139.9</v>
      </c>
      <c r="H552" s="192">
        <f t="shared" si="8"/>
        <v>92.771883289124659</v>
      </c>
    </row>
    <row r="553" spans="1:8" ht="26.4" outlineLevel="5" x14ac:dyDescent="0.25">
      <c r="A553" s="185" t="s">
        <v>559</v>
      </c>
      <c r="B553" s="184" t="s">
        <v>843</v>
      </c>
      <c r="C553" s="184" t="s">
        <v>543</v>
      </c>
      <c r="D553" s="184" t="s">
        <v>560</v>
      </c>
      <c r="E553" s="184"/>
      <c r="F553" s="186">
        <v>21559.3</v>
      </c>
      <c r="G553" s="186">
        <v>21198.400000000001</v>
      </c>
      <c r="H553" s="187">
        <f t="shared" si="8"/>
        <v>98.32601244010705</v>
      </c>
    </row>
    <row r="554" spans="1:8" outlineLevel="7" x14ac:dyDescent="0.25">
      <c r="A554" s="189" t="s">
        <v>18</v>
      </c>
      <c r="B554" s="190" t="s">
        <v>843</v>
      </c>
      <c r="C554" s="190" t="s">
        <v>543</v>
      </c>
      <c r="D554" s="190" t="s">
        <v>560</v>
      </c>
      <c r="E554" s="190" t="s">
        <v>19</v>
      </c>
      <c r="F554" s="191">
        <v>4135.8</v>
      </c>
      <c r="G554" s="191">
        <v>3806.8</v>
      </c>
      <c r="H554" s="192">
        <f t="shared" si="8"/>
        <v>92.04506987765366</v>
      </c>
    </row>
    <row r="555" spans="1:8" ht="26.4" outlineLevel="7" x14ac:dyDescent="0.25">
      <c r="A555" s="189" t="s">
        <v>106</v>
      </c>
      <c r="B555" s="190" t="s">
        <v>843</v>
      </c>
      <c r="C555" s="190" t="s">
        <v>543</v>
      </c>
      <c r="D555" s="190" t="s">
        <v>560</v>
      </c>
      <c r="E555" s="190" t="s">
        <v>107</v>
      </c>
      <c r="F555" s="191">
        <v>17423.5</v>
      </c>
      <c r="G555" s="191">
        <v>17391.5</v>
      </c>
      <c r="H555" s="192">
        <f t="shared" si="8"/>
        <v>99.816340000573931</v>
      </c>
    </row>
    <row r="556" spans="1:8" ht="82.8" customHeight="1" outlineLevel="5" x14ac:dyDescent="0.25">
      <c r="A556" s="193" t="s">
        <v>561</v>
      </c>
      <c r="B556" s="184" t="s">
        <v>843</v>
      </c>
      <c r="C556" s="184" t="s">
        <v>543</v>
      </c>
      <c r="D556" s="184" t="s">
        <v>562</v>
      </c>
      <c r="E556" s="184"/>
      <c r="F556" s="186">
        <v>946563</v>
      </c>
      <c r="G556" s="186">
        <v>939946.6</v>
      </c>
      <c r="H556" s="187">
        <f t="shared" si="8"/>
        <v>99.301007962491667</v>
      </c>
    </row>
    <row r="557" spans="1:8" ht="39.6" outlineLevel="7" x14ac:dyDescent="0.25">
      <c r="A557" s="189" t="s">
        <v>12</v>
      </c>
      <c r="B557" s="190" t="s">
        <v>843</v>
      </c>
      <c r="C557" s="190" t="s">
        <v>543</v>
      </c>
      <c r="D557" s="190" t="s">
        <v>562</v>
      </c>
      <c r="E557" s="190" t="s">
        <v>13</v>
      </c>
      <c r="F557" s="191">
        <v>62350.3</v>
      </c>
      <c r="G557" s="191">
        <v>62316.3</v>
      </c>
      <c r="H557" s="192">
        <f t="shared" si="8"/>
        <v>99.945469388278795</v>
      </c>
    </row>
    <row r="558" spans="1:8" outlineLevel="7" x14ac:dyDescent="0.25">
      <c r="A558" s="189" t="s">
        <v>18</v>
      </c>
      <c r="B558" s="190" t="s">
        <v>843</v>
      </c>
      <c r="C558" s="190" t="s">
        <v>543</v>
      </c>
      <c r="D558" s="190" t="s">
        <v>562</v>
      </c>
      <c r="E558" s="190" t="s">
        <v>19</v>
      </c>
      <c r="F558" s="191">
        <v>769.3</v>
      </c>
      <c r="G558" s="191">
        <v>490.9</v>
      </c>
      <c r="H558" s="192">
        <f t="shared" si="8"/>
        <v>63.811256986871186</v>
      </c>
    </row>
    <row r="559" spans="1:8" outlineLevel="7" x14ac:dyDescent="0.25">
      <c r="A559" s="189" t="s">
        <v>44</v>
      </c>
      <c r="B559" s="190" t="s">
        <v>843</v>
      </c>
      <c r="C559" s="190" t="s">
        <v>543</v>
      </c>
      <c r="D559" s="190" t="s">
        <v>562</v>
      </c>
      <c r="E559" s="190" t="s">
        <v>45</v>
      </c>
      <c r="F559" s="191">
        <v>6304</v>
      </c>
      <c r="G559" s="191">
        <v>0</v>
      </c>
      <c r="H559" s="192">
        <f t="shared" si="8"/>
        <v>0</v>
      </c>
    </row>
    <row r="560" spans="1:8" ht="26.4" outlineLevel="7" x14ac:dyDescent="0.25">
      <c r="A560" s="189" t="s">
        <v>106</v>
      </c>
      <c r="B560" s="190" t="s">
        <v>843</v>
      </c>
      <c r="C560" s="190" t="s">
        <v>543</v>
      </c>
      <c r="D560" s="190" t="s">
        <v>562</v>
      </c>
      <c r="E560" s="190" t="s">
        <v>107</v>
      </c>
      <c r="F560" s="191">
        <v>877139.3</v>
      </c>
      <c r="G560" s="191">
        <v>877139.3</v>
      </c>
      <c r="H560" s="192">
        <f t="shared" si="8"/>
        <v>100</v>
      </c>
    </row>
    <row r="561" spans="1:8" ht="92.4" outlineLevel="5" x14ac:dyDescent="0.25">
      <c r="A561" s="193" t="s">
        <v>563</v>
      </c>
      <c r="B561" s="184" t="s">
        <v>843</v>
      </c>
      <c r="C561" s="184" t="s">
        <v>543</v>
      </c>
      <c r="D561" s="184" t="s">
        <v>564</v>
      </c>
      <c r="E561" s="184"/>
      <c r="F561" s="186">
        <v>4078</v>
      </c>
      <c r="G561" s="186">
        <v>4078</v>
      </c>
      <c r="H561" s="187">
        <f t="shared" si="8"/>
        <v>100</v>
      </c>
    </row>
    <row r="562" spans="1:8" ht="26.4" outlineLevel="7" x14ac:dyDescent="0.25">
      <c r="A562" s="189" t="s">
        <v>106</v>
      </c>
      <c r="B562" s="190" t="s">
        <v>843</v>
      </c>
      <c r="C562" s="190" t="s">
        <v>543</v>
      </c>
      <c r="D562" s="190" t="s">
        <v>564</v>
      </c>
      <c r="E562" s="190" t="s">
        <v>107</v>
      </c>
      <c r="F562" s="191">
        <v>4078</v>
      </c>
      <c r="G562" s="191">
        <v>4078</v>
      </c>
      <c r="H562" s="192">
        <f t="shared" si="8"/>
        <v>100</v>
      </c>
    </row>
    <row r="563" spans="1:8" ht="52.8" outlineLevel="5" x14ac:dyDescent="0.25">
      <c r="A563" s="185" t="s">
        <v>565</v>
      </c>
      <c r="B563" s="184" t="s">
        <v>843</v>
      </c>
      <c r="C563" s="184" t="s">
        <v>543</v>
      </c>
      <c r="D563" s="184" t="s">
        <v>566</v>
      </c>
      <c r="E563" s="184"/>
      <c r="F563" s="186">
        <v>57486</v>
      </c>
      <c r="G563" s="186">
        <v>57486</v>
      </c>
      <c r="H563" s="187">
        <f t="shared" si="8"/>
        <v>100</v>
      </c>
    </row>
    <row r="564" spans="1:8" ht="26.4" outlineLevel="7" x14ac:dyDescent="0.25">
      <c r="A564" s="189" t="s">
        <v>106</v>
      </c>
      <c r="B564" s="190" t="s">
        <v>843</v>
      </c>
      <c r="C564" s="190" t="s">
        <v>543</v>
      </c>
      <c r="D564" s="190" t="s">
        <v>566</v>
      </c>
      <c r="E564" s="190" t="s">
        <v>107</v>
      </c>
      <c r="F564" s="191">
        <v>57486</v>
      </c>
      <c r="G564" s="191">
        <v>57486</v>
      </c>
      <c r="H564" s="192">
        <f t="shared" si="8"/>
        <v>100</v>
      </c>
    </row>
    <row r="565" spans="1:8" ht="39.6" outlineLevel="5" x14ac:dyDescent="0.25">
      <c r="A565" s="185" t="s">
        <v>567</v>
      </c>
      <c r="B565" s="184" t="s">
        <v>843</v>
      </c>
      <c r="C565" s="184" t="s">
        <v>543</v>
      </c>
      <c r="D565" s="184" t="s">
        <v>568</v>
      </c>
      <c r="E565" s="184"/>
      <c r="F565" s="186">
        <v>242</v>
      </c>
      <c r="G565" s="186">
        <v>84.8</v>
      </c>
      <c r="H565" s="187">
        <f t="shared" si="8"/>
        <v>35.041322314049587</v>
      </c>
    </row>
    <row r="566" spans="1:8" outlineLevel="7" x14ac:dyDescent="0.25">
      <c r="A566" s="189" t="s">
        <v>44</v>
      </c>
      <c r="B566" s="190" t="s">
        <v>843</v>
      </c>
      <c r="C566" s="190" t="s">
        <v>543</v>
      </c>
      <c r="D566" s="190" t="s">
        <v>568</v>
      </c>
      <c r="E566" s="190" t="s">
        <v>45</v>
      </c>
      <c r="F566" s="191">
        <v>29</v>
      </c>
      <c r="G566" s="191">
        <v>28.8</v>
      </c>
      <c r="H566" s="192">
        <f t="shared" si="8"/>
        <v>99.310344827586206</v>
      </c>
    </row>
    <row r="567" spans="1:8" ht="26.4" outlineLevel="7" x14ac:dyDescent="0.25">
      <c r="A567" s="189" t="s">
        <v>106</v>
      </c>
      <c r="B567" s="190" t="s">
        <v>843</v>
      </c>
      <c r="C567" s="190" t="s">
        <v>543</v>
      </c>
      <c r="D567" s="190" t="s">
        <v>568</v>
      </c>
      <c r="E567" s="190" t="s">
        <v>107</v>
      </c>
      <c r="F567" s="191">
        <v>213</v>
      </c>
      <c r="G567" s="191">
        <v>56</v>
      </c>
      <c r="H567" s="192">
        <f t="shared" si="8"/>
        <v>26.291079812206572</v>
      </c>
    </row>
    <row r="568" spans="1:8" ht="26.4" outlineLevel="5" x14ac:dyDescent="0.25">
      <c r="A568" s="185" t="s">
        <v>569</v>
      </c>
      <c r="B568" s="184" t="s">
        <v>843</v>
      </c>
      <c r="C568" s="184" t="s">
        <v>543</v>
      </c>
      <c r="D568" s="184" t="s">
        <v>570</v>
      </c>
      <c r="E568" s="184"/>
      <c r="F568" s="186">
        <v>1680</v>
      </c>
      <c r="G568" s="186">
        <v>1520</v>
      </c>
      <c r="H568" s="187">
        <f t="shared" si="8"/>
        <v>90.476190476190482</v>
      </c>
    </row>
    <row r="569" spans="1:8" ht="26.4" outlineLevel="7" x14ac:dyDescent="0.25">
      <c r="A569" s="189" t="s">
        <v>106</v>
      </c>
      <c r="B569" s="190" t="s">
        <v>843</v>
      </c>
      <c r="C569" s="190" t="s">
        <v>543</v>
      </c>
      <c r="D569" s="190" t="s">
        <v>570</v>
      </c>
      <c r="E569" s="190" t="s">
        <v>107</v>
      </c>
      <c r="F569" s="191">
        <v>1680</v>
      </c>
      <c r="G569" s="191">
        <v>1520</v>
      </c>
      <c r="H569" s="192">
        <f t="shared" si="8"/>
        <v>90.476190476190482</v>
      </c>
    </row>
    <row r="570" spans="1:8" ht="26.4" outlineLevel="5" x14ac:dyDescent="0.25">
      <c r="A570" s="185" t="s">
        <v>571</v>
      </c>
      <c r="B570" s="184" t="s">
        <v>843</v>
      </c>
      <c r="C570" s="184" t="s">
        <v>543</v>
      </c>
      <c r="D570" s="184" t="s">
        <v>572</v>
      </c>
      <c r="E570" s="184"/>
      <c r="F570" s="186">
        <v>7640</v>
      </c>
      <c r="G570" s="186">
        <v>7560.3</v>
      </c>
      <c r="H570" s="187">
        <f t="shared" si="8"/>
        <v>98.956806282722511</v>
      </c>
    </row>
    <row r="571" spans="1:8" ht="39.6" outlineLevel="7" x14ac:dyDescent="0.25">
      <c r="A571" s="189" t="s">
        <v>12</v>
      </c>
      <c r="B571" s="190" t="s">
        <v>843</v>
      </c>
      <c r="C571" s="190" t="s">
        <v>543</v>
      </c>
      <c r="D571" s="190" t="s">
        <v>572</v>
      </c>
      <c r="E571" s="190" t="s">
        <v>13</v>
      </c>
      <c r="F571" s="191">
        <v>2555.5</v>
      </c>
      <c r="G571" s="191">
        <v>2555.5</v>
      </c>
      <c r="H571" s="192">
        <f t="shared" si="8"/>
        <v>100</v>
      </c>
    </row>
    <row r="572" spans="1:8" outlineLevel="7" x14ac:dyDescent="0.25">
      <c r="A572" s="189" t="s">
        <v>18</v>
      </c>
      <c r="B572" s="190" t="s">
        <v>843</v>
      </c>
      <c r="C572" s="190" t="s">
        <v>543</v>
      </c>
      <c r="D572" s="190" t="s">
        <v>572</v>
      </c>
      <c r="E572" s="190" t="s">
        <v>19</v>
      </c>
      <c r="F572" s="191">
        <v>5084.5</v>
      </c>
      <c r="G572" s="191">
        <v>5004.8</v>
      </c>
      <c r="H572" s="192">
        <f t="shared" si="8"/>
        <v>98.432490903727015</v>
      </c>
    </row>
    <row r="573" spans="1:8" ht="39.6" outlineLevel="5" x14ac:dyDescent="0.25">
      <c r="A573" s="185" t="s">
        <v>573</v>
      </c>
      <c r="B573" s="184" t="s">
        <v>843</v>
      </c>
      <c r="C573" s="184" t="s">
        <v>543</v>
      </c>
      <c r="D573" s="184" t="s">
        <v>574</v>
      </c>
      <c r="E573" s="184"/>
      <c r="F573" s="186">
        <v>1000</v>
      </c>
      <c r="G573" s="186">
        <v>996.8</v>
      </c>
      <c r="H573" s="187">
        <f t="shared" si="8"/>
        <v>99.68</v>
      </c>
    </row>
    <row r="574" spans="1:8" ht="26.4" outlineLevel="7" x14ac:dyDescent="0.25">
      <c r="A574" s="189" t="s">
        <v>106</v>
      </c>
      <c r="B574" s="190" t="s">
        <v>843</v>
      </c>
      <c r="C574" s="190" t="s">
        <v>543</v>
      </c>
      <c r="D574" s="190" t="s">
        <v>574</v>
      </c>
      <c r="E574" s="190" t="s">
        <v>107</v>
      </c>
      <c r="F574" s="191">
        <v>1000</v>
      </c>
      <c r="G574" s="191">
        <v>996.8</v>
      </c>
      <c r="H574" s="192">
        <f t="shared" si="8"/>
        <v>99.68</v>
      </c>
    </row>
    <row r="575" spans="1:8" ht="26.4" outlineLevel="5" x14ac:dyDescent="0.25">
      <c r="A575" s="185" t="s">
        <v>575</v>
      </c>
      <c r="B575" s="184" t="s">
        <v>843</v>
      </c>
      <c r="C575" s="184" t="s">
        <v>543</v>
      </c>
      <c r="D575" s="184" t="s">
        <v>576</v>
      </c>
      <c r="E575" s="184"/>
      <c r="F575" s="186">
        <v>9939</v>
      </c>
      <c r="G575" s="186">
        <v>9640.4</v>
      </c>
      <c r="H575" s="187">
        <f t="shared" si="8"/>
        <v>96.995673609014986</v>
      </c>
    </row>
    <row r="576" spans="1:8" outlineLevel="7" x14ac:dyDescent="0.25">
      <c r="A576" s="189" t="s">
        <v>18</v>
      </c>
      <c r="B576" s="190" t="s">
        <v>843</v>
      </c>
      <c r="C576" s="190" t="s">
        <v>543</v>
      </c>
      <c r="D576" s="190" t="s">
        <v>576</v>
      </c>
      <c r="E576" s="190" t="s">
        <v>19</v>
      </c>
      <c r="F576" s="191">
        <v>9939</v>
      </c>
      <c r="G576" s="191">
        <v>9640.4</v>
      </c>
      <c r="H576" s="192">
        <f t="shared" si="8"/>
        <v>96.995673609014986</v>
      </c>
    </row>
    <row r="577" spans="1:8" ht="66" outlineLevel="5" x14ac:dyDescent="0.25">
      <c r="A577" s="193" t="s">
        <v>577</v>
      </c>
      <c r="B577" s="184" t="s">
        <v>843</v>
      </c>
      <c r="C577" s="184" t="s">
        <v>543</v>
      </c>
      <c r="D577" s="184" t="s">
        <v>578</v>
      </c>
      <c r="E577" s="184"/>
      <c r="F577" s="186">
        <v>2634.7</v>
      </c>
      <c r="G577" s="186">
        <v>2634.6</v>
      </c>
      <c r="H577" s="187">
        <f t="shared" si="8"/>
        <v>99.996204501461278</v>
      </c>
    </row>
    <row r="578" spans="1:8" outlineLevel="7" x14ac:dyDescent="0.25">
      <c r="A578" s="189" t="s">
        <v>18</v>
      </c>
      <c r="B578" s="190" t="s">
        <v>843</v>
      </c>
      <c r="C578" s="190" t="s">
        <v>543</v>
      </c>
      <c r="D578" s="190" t="s">
        <v>578</v>
      </c>
      <c r="E578" s="190" t="s">
        <v>19</v>
      </c>
      <c r="F578" s="191">
        <v>2634.7</v>
      </c>
      <c r="G578" s="191">
        <v>2634.6</v>
      </c>
      <c r="H578" s="192">
        <f t="shared" si="8"/>
        <v>99.996204501461278</v>
      </c>
    </row>
    <row r="579" spans="1:8" ht="26.4" outlineLevel="5" x14ac:dyDescent="0.25">
      <c r="A579" s="185" t="s">
        <v>579</v>
      </c>
      <c r="B579" s="184" t="s">
        <v>843</v>
      </c>
      <c r="C579" s="184" t="s">
        <v>543</v>
      </c>
      <c r="D579" s="184" t="s">
        <v>580</v>
      </c>
      <c r="E579" s="184"/>
      <c r="F579" s="186">
        <v>420</v>
      </c>
      <c r="G579" s="186">
        <v>380</v>
      </c>
      <c r="H579" s="187">
        <f t="shared" si="8"/>
        <v>90.476190476190482</v>
      </c>
    </row>
    <row r="580" spans="1:8" outlineLevel="7" x14ac:dyDescent="0.25">
      <c r="A580" s="189" t="s">
        <v>18</v>
      </c>
      <c r="B580" s="190" t="s">
        <v>843</v>
      </c>
      <c r="C580" s="190" t="s">
        <v>543</v>
      </c>
      <c r="D580" s="190" t="s">
        <v>580</v>
      </c>
      <c r="E580" s="190" t="s">
        <v>19</v>
      </c>
      <c r="F580" s="191">
        <v>40</v>
      </c>
      <c r="G580" s="191">
        <v>0</v>
      </c>
      <c r="H580" s="192">
        <f t="shared" si="8"/>
        <v>0</v>
      </c>
    </row>
    <row r="581" spans="1:8" ht="26.4" outlineLevel="7" x14ac:dyDescent="0.25">
      <c r="A581" s="189" t="s">
        <v>106</v>
      </c>
      <c r="B581" s="190" t="s">
        <v>843</v>
      </c>
      <c r="C581" s="190" t="s">
        <v>543</v>
      </c>
      <c r="D581" s="190" t="s">
        <v>580</v>
      </c>
      <c r="E581" s="190" t="s">
        <v>107</v>
      </c>
      <c r="F581" s="191">
        <v>380</v>
      </c>
      <c r="G581" s="191">
        <v>380</v>
      </c>
      <c r="H581" s="192">
        <f t="shared" si="8"/>
        <v>100</v>
      </c>
    </row>
    <row r="582" spans="1:8" ht="26.4" outlineLevel="5" x14ac:dyDescent="0.25">
      <c r="A582" s="185" t="s">
        <v>581</v>
      </c>
      <c r="B582" s="184" t="s">
        <v>843</v>
      </c>
      <c r="C582" s="184" t="s">
        <v>543</v>
      </c>
      <c r="D582" s="184" t="s">
        <v>582</v>
      </c>
      <c r="E582" s="184"/>
      <c r="F582" s="186">
        <v>7640</v>
      </c>
      <c r="G582" s="186">
        <v>7560.3</v>
      </c>
      <c r="H582" s="187">
        <f t="shared" si="8"/>
        <v>98.956806282722511</v>
      </c>
    </row>
    <row r="583" spans="1:8" ht="39.6" outlineLevel="7" x14ac:dyDescent="0.25">
      <c r="A583" s="189" t="s">
        <v>12</v>
      </c>
      <c r="B583" s="190" t="s">
        <v>843</v>
      </c>
      <c r="C583" s="190" t="s">
        <v>543</v>
      </c>
      <c r="D583" s="190" t="s">
        <v>582</v>
      </c>
      <c r="E583" s="190" t="s">
        <v>13</v>
      </c>
      <c r="F583" s="191">
        <v>7600.2</v>
      </c>
      <c r="G583" s="191">
        <v>7520.5</v>
      </c>
      <c r="H583" s="192">
        <f t="shared" si="8"/>
        <v>98.951343385700383</v>
      </c>
    </row>
    <row r="584" spans="1:8" outlineLevel="7" x14ac:dyDescent="0.25">
      <c r="A584" s="189" t="s">
        <v>18</v>
      </c>
      <c r="B584" s="190" t="s">
        <v>843</v>
      </c>
      <c r="C584" s="190" t="s">
        <v>543</v>
      </c>
      <c r="D584" s="190" t="s">
        <v>582</v>
      </c>
      <c r="E584" s="190" t="s">
        <v>19</v>
      </c>
      <c r="F584" s="191">
        <v>39.799999999999997</v>
      </c>
      <c r="G584" s="191">
        <v>39.799999999999997</v>
      </c>
      <c r="H584" s="192">
        <f t="shared" ref="H584:H647" si="9">G584*100/F584</f>
        <v>100</v>
      </c>
    </row>
    <row r="585" spans="1:8" ht="39.6" outlineLevel="5" x14ac:dyDescent="0.25">
      <c r="A585" s="185" t="s">
        <v>583</v>
      </c>
      <c r="B585" s="184" t="s">
        <v>843</v>
      </c>
      <c r="C585" s="184" t="s">
        <v>543</v>
      </c>
      <c r="D585" s="184" t="s">
        <v>584</v>
      </c>
      <c r="E585" s="184"/>
      <c r="F585" s="186">
        <v>100</v>
      </c>
      <c r="G585" s="186">
        <v>100</v>
      </c>
      <c r="H585" s="187">
        <f t="shared" si="9"/>
        <v>100</v>
      </c>
    </row>
    <row r="586" spans="1:8" ht="26.4" outlineLevel="7" x14ac:dyDescent="0.25">
      <c r="A586" s="189" t="s">
        <v>106</v>
      </c>
      <c r="B586" s="190" t="s">
        <v>843</v>
      </c>
      <c r="C586" s="190" t="s">
        <v>543</v>
      </c>
      <c r="D586" s="190" t="s">
        <v>584</v>
      </c>
      <c r="E586" s="190" t="s">
        <v>107</v>
      </c>
      <c r="F586" s="191">
        <v>100</v>
      </c>
      <c r="G586" s="191">
        <v>100</v>
      </c>
      <c r="H586" s="192">
        <f t="shared" si="9"/>
        <v>100</v>
      </c>
    </row>
    <row r="587" spans="1:8" ht="26.4" outlineLevel="5" x14ac:dyDescent="0.25">
      <c r="A587" s="185" t="s">
        <v>585</v>
      </c>
      <c r="B587" s="184" t="s">
        <v>843</v>
      </c>
      <c r="C587" s="184" t="s">
        <v>543</v>
      </c>
      <c r="D587" s="184" t="s">
        <v>586</v>
      </c>
      <c r="E587" s="184"/>
      <c r="F587" s="186">
        <v>4528</v>
      </c>
      <c r="G587" s="186">
        <v>4391.8</v>
      </c>
      <c r="H587" s="187">
        <f t="shared" si="9"/>
        <v>96.99204946996467</v>
      </c>
    </row>
    <row r="588" spans="1:8" outlineLevel="7" x14ac:dyDescent="0.25">
      <c r="A588" s="189" t="s">
        <v>18</v>
      </c>
      <c r="B588" s="190" t="s">
        <v>843</v>
      </c>
      <c r="C588" s="190" t="s">
        <v>543</v>
      </c>
      <c r="D588" s="190" t="s">
        <v>586</v>
      </c>
      <c r="E588" s="190" t="s">
        <v>19</v>
      </c>
      <c r="F588" s="191">
        <v>4528</v>
      </c>
      <c r="G588" s="191">
        <v>4391.8</v>
      </c>
      <c r="H588" s="192">
        <f t="shared" si="9"/>
        <v>96.99204946996467</v>
      </c>
    </row>
    <row r="589" spans="1:8" ht="26.4" outlineLevel="5" x14ac:dyDescent="0.25">
      <c r="A589" s="185" t="s">
        <v>587</v>
      </c>
      <c r="B589" s="184" t="s">
        <v>843</v>
      </c>
      <c r="C589" s="184" t="s">
        <v>543</v>
      </c>
      <c r="D589" s="184" t="s">
        <v>588</v>
      </c>
      <c r="E589" s="184"/>
      <c r="F589" s="186">
        <v>284886.5</v>
      </c>
      <c r="G589" s="186">
        <v>181188.9</v>
      </c>
      <c r="H589" s="187">
        <f t="shared" si="9"/>
        <v>63.600381204444574</v>
      </c>
    </row>
    <row r="590" spans="1:8" outlineLevel="7" x14ac:dyDescent="0.25">
      <c r="A590" s="189" t="s">
        <v>142</v>
      </c>
      <c r="B590" s="190" t="s">
        <v>843</v>
      </c>
      <c r="C590" s="190" t="s">
        <v>543</v>
      </c>
      <c r="D590" s="190" t="s">
        <v>588</v>
      </c>
      <c r="E590" s="190" t="s">
        <v>143</v>
      </c>
      <c r="F590" s="191">
        <v>284886.5</v>
      </c>
      <c r="G590" s="191">
        <v>181188.9</v>
      </c>
      <c r="H590" s="192">
        <f t="shared" si="9"/>
        <v>63.600381204444574</v>
      </c>
    </row>
    <row r="591" spans="1:8" outlineLevel="5" x14ac:dyDescent="0.25">
      <c r="A591" s="185" t="s">
        <v>589</v>
      </c>
      <c r="B591" s="184" t="s">
        <v>843</v>
      </c>
      <c r="C591" s="184" t="s">
        <v>543</v>
      </c>
      <c r="D591" s="184" t="s">
        <v>590</v>
      </c>
      <c r="E591" s="184"/>
      <c r="F591" s="186">
        <v>12205.6</v>
      </c>
      <c r="G591" s="186">
        <v>10382.4</v>
      </c>
      <c r="H591" s="187">
        <f t="shared" si="9"/>
        <v>85.062594219046986</v>
      </c>
    </row>
    <row r="592" spans="1:8" outlineLevel="7" x14ac:dyDescent="0.25">
      <c r="A592" s="189" t="s">
        <v>18</v>
      </c>
      <c r="B592" s="190" t="s">
        <v>843</v>
      </c>
      <c r="C592" s="190" t="s">
        <v>543</v>
      </c>
      <c r="D592" s="190" t="s">
        <v>590</v>
      </c>
      <c r="E592" s="190" t="s">
        <v>19</v>
      </c>
      <c r="F592" s="191">
        <v>767.5</v>
      </c>
      <c r="G592" s="191">
        <v>382.4</v>
      </c>
      <c r="H592" s="192">
        <f t="shared" si="9"/>
        <v>49.824104234527688</v>
      </c>
    </row>
    <row r="593" spans="1:8" outlineLevel="7" x14ac:dyDescent="0.25">
      <c r="A593" s="189" t="s">
        <v>142</v>
      </c>
      <c r="B593" s="190" t="s">
        <v>843</v>
      </c>
      <c r="C593" s="190" t="s">
        <v>543</v>
      </c>
      <c r="D593" s="190" t="s">
        <v>590</v>
      </c>
      <c r="E593" s="190" t="s">
        <v>143</v>
      </c>
      <c r="F593" s="191">
        <v>11438.1</v>
      </c>
      <c r="G593" s="191">
        <v>10000</v>
      </c>
      <c r="H593" s="192">
        <f t="shared" si="9"/>
        <v>87.427107648997648</v>
      </c>
    </row>
    <row r="594" spans="1:8" ht="39.6" outlineLevel="5" x14ac:dyDescent="0.25">
      <c r="A594" s="185" t="s">
        <v>591</v>
      </c>
      <c r="B594" s="184" t="s">
        <v>843</v>
      </c>
      <c r="C594" s="184" t="s">
        <v>543</v>
      </c>
      <c r="D594" s="184" t="s">
        <v>592</v>
      </c>
      <c r="E594" s="184"/>
      <c r="F594" s="186">
        <v>11400</v>
      </c>
      <c r="G594" s="186">
        <v>0</v>
      </c>
      <c r="H594" s="187">
        <f t="shared" si="9"/>
        <v>0</v>
      </c>
    </row>
    <row r="595" spans="1:8" outlineLevel="7" x14ac:dyDescent="0.25">
      <c r="A595" s="189" t="s">
        <v>142</v>
      </c>
      <c r="B595" s="190" t="s">
        <v>843</v>
      </c>
      <c r="C595" s="190" t="s">
        <v>543</v>
      </c>
      <c r="D595" s="190" t="s">
        <v>592</v>
      </c>
      <c r="E595" s="190" t="s">
        <v>143</v>
      </c>
      <c r="F595" s="191">
        <v>11400</v>
      </c>
      <c r="G595" s="191">
        <v>0</v>
      </c>
      <c r="H595" s="192">
        <f t="shared" si="9"/>
        <v>0</v>
      </c>
    </row>
    <row r="596" spans="1:8" outlineLevel="5" x14ac:dyDescent="0.25">
      <c r="A596" s="185" t="s">
        <v>593</v>
      </c>
      <c r="B596" s="184" t="s">
        <v>843</v>
      </c>
      <c r="C596" s="184" t="s">
        <v>543</v>
      </c>
      <c r="D596" s="184" t="s">
        <v>594</v>
      </c>
      <c r="E596" s="184"/>
      <c r="F596" s="186">
        <v>600</v>
      </c>
      <c r="G596" s="186">
        <v>0</v>
      </c>
      <c r="H596" s="187">
        <f t="shared" si="9"/>
        <v>0</v>
      </c>
    </row>
    <row r="597" spans="1:8" outlineLevel="7" x14ac:dyDescent="0.25">
      <c r="A597" s="189" t="s">
        <v>142</v>
      </c>
      <c r="B597" s="190" t="s">
        <v>843</v>
      </c>
      <c r="C597" s="190" t="s">
        <v>543</v>
      </c>
      <c r="D597" s="190" t="s">
        <v>594</v>
      </c>
      <c r="E597" s="190" t="s">
        <v>143</v>
      </c>
      <c r="F597" s="191">
        <v>600</v>
      </c>
      <c r="G597" s="191">
        <v>0</v>
      </c>
      <c r="H597" s="192">
        <f t="shared" si="9"/>
        <v>0</v>
      </c>
    </row>
    <row r="598" spans="1:8" ht="39.6" outlineLevel="5" x14ac:dyDescent="0.25">
      <c r="A598" s="185" t="s">
        <v>595</v>
      </c>
      <c r="B598" s="184" t="s">
        <v>843</v>
      </c>
      <c r="C598" s="184" t="s">
        <v>543</v>
      </c>
      <c r="D598" s="184" t="s">
        <v>596</v>
      </c>
      <c r="E598" s="184"/>
      <c r="F598" s="186">
        <v>11309.8</v>
      </c>
      <c r="G598" s="186">
        <v>0</v>
      </c>
      <c r="H598" s="187">
        <f t="shared" si="9"/>
        <v>0</v>
      </c>
    </row>
    <row r="599" spans="1:8" outlineLevel="7" x14ac:dyDescent="0.25">
      <c r="A599" s="189" t="s">
        <v>18</v>
      </c>
      <c r="B599" s="190" t="s">
        <v>843</v>
      </c>
      <c r="C599" s="190" t="s">
        <v>543</v>
      </c>
      <c r="D599" s="190" t="s">
        <v>596</v>
      </c>
      <c r="E599" s="190" t="s">
        <v>19</v>
      </c>
      <c r="F599" s="191">
        <v>10810.1</v>
      </c>
      <c r="G599" s="191">
        <v>0</v>
      </c>
      <c r="H599" s="192">
        <f t="shared" si="9"/>
        <v>0</v>
      </c>
    </row>
    <row r="600" spans="1:8" outlineLevel="7" x14ac:dyDescent="0.25">
      <c r="A600" s="189" t="s">
        <v>142</v>
      </c>
      <c r="B600" s="190" t="s">
        <v>843</v>
      </c>
      <c r="C600" s="190" t="s">
        <v>543</v>
      </c>
      <c r="D600" s="190" t="s">
        <v>596</v>
      </c>
      <c r="E600" s="190" t="s">
        <v>143</v>
      </c>
      <c r="F600" s="191">
        <v>499.6</v>
      </c>
      <c r="G600" s="191">
        <v>0</v>
      </c>
      <c r="H600" s="192">
        <f t="shared" si="9"/>
        <v>0</v>
      </c>
    </row>
    <row r="601" spans="1:8" outlineLevel="5" x14ac:dyDescent="0.25">
      <c r="A601" s="185" t="s">
        <v>597</v>
      </c>
      <c r="B601" s="184" t="s">
        <v>843</v>
      </c>
      <c r="C601" s="184" t="s">
        <v>543</v>
      </c>
      <c r="D601" s="184" t="s">
        <v>598</v>
      </c>
      <c r="E601" s="184"/>
      <c r="F601" s="186">
        <v>595.29999999999995</v>
      </c>
      <c r="G601" s="186">
        <v>0</v>
      </c>
      <c r="H601" s="187">
        <f t="shared" si="9"/>
        <v>0</v>
      </c>
    </row>
    <row r="602" spans="1:8" outlineLevel="7" x14ac:dyDescent="0.25">
      <c r="A602" s="189" t="s">
        <v>18</v>
      </c>
      <c r="B602" s="190" t="s">
        <v>843</v>
      </c>
      <c r="C602" s="190" t="s">
        <v>543</v>
      </c>
      <c r="D602" s="190" t="s">
        <v>598</v>
      </c>
      <c r="E602" s="190" t="s">
        <v>19</v>
      </c>
      <c r="F602" s="191">
        <v>595.29999999999995</v>
      </c>
      <c r="G602" s="191">
        <v>0</v>
      </c>
      <c r="H602" s="192">
        <f t="shared" si="9"/>
        <v>0</v>
      </c>
    </row>
    <row r="603" spans="1:8" ht="26.4" outlineLevel="4" x14ac:dyDescent="0.25">
      <c r="A603" s="185" t="s">
        <v>599</v>
      </c>
      <c r="B603" s="184" t="s">
        <v>843</v>
      </c>
      <c r="C603" s="184" t="s">
        <v>543</v>
      </c>
      <c r="D603" s="184" t="s">
        <v>600</v>
      </c>
      <c r="E603" s="184"/>
      <c r="F603" s="186">
        <v>104</v>
      </c>
      <c r="G603" s="186">
        <v>104</v>
      </c>
      <c r="H603" s="187">
        <f t="shared" si="9"/>
        <v>100</v>
      </c>
    </row>
    <row r="604" spans="1:8" ht="26.4" outlineLevel="5" x14ac:dyDescent="0.25">
      <c r="A604" s="185" t="s">
        <v>601</v>
      </c>
      <c r="B604" s="184" t="s">
        <v>843</v>
      </c>
      <c r="C604" s="184" t="s">
        <v>543</v>
      </c>
      <c r="D604" s="184" t="s">
        <v>602</v>
      </c>
      <c r="E604" s="184"/>
      <c r="F604" s="186">
        <v>104</v>
      </c>
      <c r="G604" s="186">
        <v>104</v>
      </c>
      <c r="H604" s="187">
        <f t="shared" si="9"/>
        <v>100</v>
      </c>
    </row>
    <row r="605" spans="1:8" ht="26.4" outlineLevel="7" x14ac:dyDescent="0.25">
      <c r="A605" s="189" t="s">
        <v>106</v>
      </c>
      <c r="B605" s="190" t="s">
        <v>843</v>
      </c>
      <c r="C605" s="190" t="s">
        <v>543</v>
      </c>
      <c r="D605" s="190" t="s">
        <v>602</v>
      </c>
      <c r="E605" s="190" t="s">
        <v>107</v>
      </c>
      <c r="F605" s="191">
        <v>104</v>
      </c>
      <c r="G605" s="191">
        <v>104</v>
      </c>
      <c r="H605" s="192">
        <f t="shared" si="9"/>
        <v>100</v>
      </c>
    </row>
    <row r="606" spans="1:8" outlineLevel="4" x14ac:dyDescent="0.25">
      <c r="A606" s="185" t="s">
        <v>603</v>
      </c>
      <c r="B606" s="184" t="s">
        <v>843</v>
      </c>
      <c r="C606" s="184" t="s">
        <v>543</v>
      </c>
      <c r="D606" s="184" t="s">
        <v>604</v>
      </c>
      <c r="E606" s="184"/>
      <c r="F606" s="186">
        <v>255.6</v>
      </c>
      <c r="G606" s="186">
        <v>239.4</v>
      </c>
      <c r="H606" s="187">
        <f t="shared" si="9"/>
        <v>93.661971830985919</v>
      </c>
    </row>
    <row r="607" spans="1:8" outlineLevel="5" x14ac:dyDescent="0.25">
      <c r="A607" s="185" t="s">
        <v>605</v>
      </c>
      <c r="B607" s="184" t="s">
        <v>843</v>
      </c>
      <c r="C607" s="184" t="s">
        <v>543</v>
      </c>
      <c r="D607" s="184" t="s">
        <v>606</v>
      </c>
      <c r="E607" s="184"/>
      <c r="F607" s="186">
        <v>255.6</v>
      </c>
      <c r="G607" s="186">
        <v>239.4</v>
      </c>
      <c r="H607" s="187">
        <f t="shared" si="9"/>
        <v>93.661971830985919</v>
      </c>
    </row>
    <row r="608" spans="1:8" ht="26.4" outlineLevel="7" x14ac:dyDescent="0.25">
      <c r="A608" s="189" t="s">
        <v>106</v>
      </c>
      <c r="B608" s="190" t="s">
        <v>843</v>
      </c>
      <c r="C608" s="190" t="s">
        <v>543</v>
      </c>
      <c r="D608" s="190" t="s">
        <v>606</v>
      </c>
      <c r="E608" s="190" t="s">
        <v>107</v>
      </c>
      <c r="F608" s="191">
        <v>255.6</v>
      </c>
      <c r="G608" s="191">
        <v>239.4</v>
      </c>
      <c r="H608" s="192">
        <f t="shared" si="9"/>
        <v>93.661971830985919</v>
      </c>
    </row>
    <row r="609" spans="1:8" outlineLevel="3" x14ac:dyDescent="0.25">
      <c r="A609" s="185" t="s">
        <v>8</v>
      </c>
      <c r="B609" s="184" t="s">
        <v>843</v>
      </c>
      <c r="C609" s="184" t="s">
        <v>543</v>
      </c>
      <c r="D609" s="184" t="s">
        <v>9</v>
      </c>
      <c r="E609" s="184"/>
      <c r="F609" s="186">
        <v>16096</v>
      </c>
      <c r="G609" s="186">
        <v>15825.9</v>
      </c>
      <c r="H609" s="187">
        <f t="shared" si="9"/>
        <v>98.321943339960242</v>
      </c>
    </row>
    <row r="610" spans="1:8" outlineLevel="4" x14ac:dyDescent="0.25">
      <c r="A610" s="185" t="s">
        <v>20</v>
      </c>
      <c r="B610" s="184" t="s">
        <v>843</v>
      </c>
      <c r="C610" s="184" t="s">
        <v>543</v>
      </c>
      <c r="D610" s="184" t="s">
        <v>209</v>
      </c>
      <c r="E610" s="184"/>
      <c r="F610" s="186">
        <v>4888.2</v>
      </c>
      <c r="G610" s="186">
        <v>4888.2</v>
      </c>
      <c r="H610" s="187">
        <f t="shared" si="9"/>
        <v>100</v>
      </c>
    </row>
    <row r="611" spans="1:8" ht="26.4" outlineLevel="7" x14ac:dyDescent="0.25">
      <c r="A611" s="189" t="s">
        <v>106</v>
      </c>
      <c r="B611" s="190" t="s">
        <v>843</v>
      </c>
      <c r="C611" s="190" t="s">
        <v>543</v>
      </c>
      <c r="D611" s="190" t="s">
        <v>209</v>
      </c>
      <c r="E611" s="190" t="s">
        <v>107</v>
      </c>
      <c r="F611" s="191">
        <v>4888.2</v>
      </c>
      <c r="G611" s="191">
        <v>4888.2</v>
      </c>
      <c r="H611" s="192">
        <f t="shared" si="9"/>
        <v>100</v>
      </c>
    </row>
    <row r="612" spans="1:8" ht="26.4" outlineLevel="4" x14ac:dyDescent="0.25">
      <c r="A612" s="185" t="s">
        <v>538</v>
      </c>
      <c r="B612" s="184" t="s">
        <v>843</v>
      </c>
      <c r="C612" s="184" t="s">
        <v>543</v>
      </c>
      <c r="D612" s="184" t="s">
        <v>539</v>
      </c>
      <c r="E612" s="184"/>
      <c r="F612" s="186">
        <v>10198.200000000001</v>
      </c>
      <c r="G612" s="186">
        <v>9953.5</v>
      </c>
      <c r="H612" s="187">
        <f t="shared" si="9"/>
        <v>97.600556961032339</v>
      </c>
    </row>
    <row r="613" spans="1:8" ht="26.4" outlineLevel="7" x14ac:dyDescent="0.25">
      <c r="A613" s="189" t="s">
        <v>106</v>
      </c>
      <c r="B613" s="190" t="s">
        <v>843</v>
      </c>
      <c r="C613" s="190" t="s">
        <v>543</v>
      </c>
      <c r="D613" s="190" t="s">
        <v>539</v>
      </c>
      <c r="E613" s="190" t="s">
        <v>107</v>
      </c>
      <c r="F613" s="191">
        <v>10198.200000000001</v>
      </c>
      <c r="G613" s="191">
        <v>9953.5</v>
      </c>
      <c r="H613" s="192">
        <f t="shared" si="9"/>
        <v>97.600556961032339</v>
      </c>
    </row>
    <row r="614" spans="1:8" ht="26.4" outlineLevel="4" x14ac:dyDescent="0.25">
      <c r="A614" s="185" t="s">
        <v>540</v>
      </c>
      <c r="B614" s="184" t="s">
        <v>843</v>
      </c>
      <c r="C614" s="184" t="s">
        <v>543</v>
      </c>
      <c r="D614" s="184" t="s">
        <v>541</v>
      </c>
      <c r="E614" s="184"/>
      <c r="F614" s="186">
        <v>1009.6</v>
      </c>
      <c r="G614" s="186">
        <v>984.2</v>
      </c>
      <c r="H614" s="187">
        <f t="shared" si="9"/>
        <v>97.484152139461173</v>
      </c>
    </row>
    <row r="615" spans="1:8" ht="26.4" outlineLevel="7" x14ac:dyDescent="0.25">
      <c r="A615" s="189" t="s">
        <v>106</v>
      </c>
      <c r="B615" s="190" t="s">
        <v>843</v>
      </c>
      <c r="C615" s="190" t="s">
        <v>543</v>
      </c>
      <c r="D615" s="190" t="s">
        <v>541</v>
      </c>
      <c r="E615" s="190" t="s">
        <v>107</v>
      </c>
      <c r="F615" s="191">
        <v>1009.6</v>
      </c>
      <c r="G615" s="191">
        <v>984.2</v>
      </c>
      <c r="H615" s="192">
        <f t="shared" si="9"/>
        <v>97.484152139461173</v>
      </c>
    </row>
    <row r="616" spans="1:8" outlineLevel="2" x14ac:dyDescent="0.25">
      <c r="A616" s="185" t="s">
        <v>607</v>
      </c>
      <c r="B616" s="184" t="s">
        <v>843</v>
      </c>
      <c r="C616" s="184" t="s">
        <v>608</v>
      </c>
      <c r="D616" s="184"/>
      <c r="E616" s="184"/>
      <c r="F616" s="186">
        <v>456915.7</v>
      </c>
      <c r="G616" s="186">
        <v>456607.8</v>
      </c>
      <c r="H616" s="187">
        <f t="shared" si="9"/>
        <v>99.932613390172406</v>
      </c>
    </row>
    <row r="617" spans="1:8" outlineLevel="3" x14ac:dyDescent="0.25">
      <c r="A617" s="185" t="s">
        <v>609</v>
      </c>
      <c r="B617" s="184" t="s">
        <v>843</v>
      </c>
      <c r="C617" s="184" t="s">
        <v>608</v>
      </c>
      <c r="D617" s="184" t="s">
        <v>610</v>
      </c>
      <c r="E617" s="184"/>
      <c r="F617" s="186">
        <v>108275.4</v>
      </c>
      <c r="G617" s="186">
        <v>108001</v>
      </c>
      <c r="H617" s="187">
        <f t="shared" si="9"/>
        <v>99.746572166900336</v>
      </c>
    </row>
    <row r="618" spans="1:8" ht="26.4" outlineLevel="4" x14ac:dyDescent="0.25">
      <c r="A618" s="185" t="s">
        <v>611</v>
      </c>
      <c r="B618" s="184" t="s">
        <v>843</v>
      </c>
      <c r="C618" s="184" t="s">
        <v>608</v>
      </c>
      <c r="D618" s="184" t="s">
        <v>612</v>
      </c>
      <c r="E618" s="184"/>
      <c r="F618" s="186">
        <v>108275.4</v>
      </c>
      <c r="G618" s="186">
        <v>108001</v>
      </c>
      <c r="H618" s="187">
        <f t="shared" si="9"/>
        <v>99.746572166900336</v>
      </c>
    </row>
    <row r="619" spans="1:8" ht="26.4" outlineLevel="5" x14ac:dyDescent="0.25">
      <c r="A619" s="185" t="s">
        <v>613</v>
      </c>
      <c r="B619" s="184" t="s">
        <v>843</v>
      </c>
      <c r="C619" s="184" t="s">
        <v>608</v>
      </c>
      <c r="D619" s="184" t="s">
        <v>614</v>
      </c>
      <c r="E619" s="184"/>
      <c r="F619" s="186">
        <v>96462.2</v>
      </c>
      <c r="G619" s="186">
        <v>96450.2</v>
      </c>
      <c r="H619" s="187">
        <f t="shared" si="9"/>
        <v>99.987559893927369</v>
      </c>
    </row>
    <row r="620" spans="1:8" ht="26.4" outlineLevel="7" x14ac:dyDescent="0.25">
      <c r="A620" s="189" t="s">
        <v>106</v>
      </c>
      <c r="B620" s="190" t="s">
        <v>843</v>
      </c>
      <c r="C620" s="190" t="s">
        <v>608</v>
      </c>
      <c r="D620" s="190" t="s">
        <v>614</v>
      </c>
      <c r="E620" s="190" t="s">
        <v>107</v>
      </c>
      <c r="F620" s="191">
        <v>96462.2</v>
      </c>
      <c r="G620" s="191">
        <v>96450.2</v>
      </c>
      <c r="H620" s="192">
        <f t="shared" si="9"/>
        <v>99.987559893927369</v>
      </c>
    </row>
    <row r="621" spans="1:8" ht="39.6" outlineLevel="5" x14ac:dyDescent="0.25">
      <c r="A621" s="185" t="s">
        <v>615</v>
      </c>
      <c r="B621" s="184" t="s">
        <v>843</v>
      </c>
      <c r="C621" s="184" t="s">
        <v>608</v>
      </c>
      <c r="D621" s="184" t="s">
        <v>616</v>
      </c>
      <c r="E621" s="184"/>
      <c r="F621" s="186">
        <v>100</v>
      </c>
      <c r="G621" s="186">
        <v>100</v>
      </c>
      <c r="H621" s="187">
        <f t="shared" si="9"/>
        <v>100</v>
      </c>
    </row>
    <row r="622" spans="1:8" ht="26.4" outlineLevel="7" x14ac:dyDescent="0.25">
      <c r="A622" s="189" t="s">
        <v>106</v>
      </c>
      <c r="B622" s="190" t="s">
        <v>843</v>
      </c>
      <c r="C622" s="190" t="s">
        <v>608</v>
      </c>
      <c r="D622" s="190" t="s">
        <v>616</v>
      </c>
      <c r="E622" s="190" t="s">
        <v>107</v>
      </c>
      <c r="F622" s="191">
        <v>100</v>
      </c>
      <c r="G622" s="191">
        <v>100</v>
      </c>
      <c r="H622" s="192">
        <f t="shared" si="9"/>
        <v>100</v>
      </c>
    </row>
    <row r="623" spans="1:8" ht="39.6" outlineLevel="5" x14ac:dyDescent="0.25">
      <c r="A623" s="185" t="s">
        <v>617</v>
      </c>
      <c r="B623" s="184" t="s">
        <v>843</v>
      </c>
      <c r="C623" s="184" t="s">
        <v>608</v>
      </c>
      <c r="D623" s="184" t="s">
        <v>618</v>
      </c>
      <c r="E623" s="184"/>
      <c r="F623" s="186">
        <v>100</v>
      </c>
      <c r="G623" s="186">
        <v>68.5</v>
      </c>
      <c r="H623" s="187">
        <f t="shared" si="9"/>
        <v>68.5</v>
      </c>
    </row>
    <row r="624" spans="1:8" ht="26.4" outlineLevel="7" x14ac:dyDescent="0.25">
      <c r="A624" s="189" t="s">
        <v>106</v>
      </c>
      <c r="B624" s="190" t="s">
        <v>843</v>
      </c>
      <c r="C624" s="190" t="s">
        <v>608</v>
      </c>
      <c r="D624" s="190" t="s">
        <v>618</v>
      </c>
      <c r="E624" s="190" t="s">
        <v>107</v>
      </c>
      <c r="F624" s="191">
        <v>100</v>
      </c>
      <c r="G624" s="191">
        <v>68.5</v>
      </c>
      <c r="H624" s="192">
        <f t="shared" si="9"/>
        <v>68.5</v>
      </c>
    </row>
    <row r="625" spans="1:8" ht="39.6" outlineLevel="5" x14ac:dyDescent="0.25">
      <c r="A625" s="185" t="s">
        <v>619</v>
      </c>
      <c r="B625" s="184" t="s">
        <v>843</v>
      </c>
      <c r="C625" s="184" t="s">
        <v>608</v>
      </c>
      <c r="D625" s="184" t="s">
        <v>620</v>
      </c>
      <c r="E625" s="184"/>
      <c r="F625" s="186">
        <v>407</v>
      </c>
      <c r="G625" s="186">
        <v>395.1</v>
      </c>
      <c r="H625" s="187">
        <f t="shared" si="9"/>
        <v>97.076167076167081</v>
      </c>
    </row>
    <row r="626" spans="1:8" ht="26.4" outlineLevel="7" x14ac:dyDescent="0.25">
      <c r="A626" s="189" t="s">
        <v>106</v>
      </c>
      <c r="B626" s="190" t="s">
        <v>843</v>
      </c>
      <c r="C626" s="190" t="s">
        <v>608</v>
      </c>
      <c r="D626" s="190" t="s">
        <v>620</v>
      </c>
      <c r="E626" s="190" t="s">
        <v>107</v>
      </c>
      <c r="F626" s="191">
        <v>407</v>
      </c>
      <c r="G626" s="191">
        <v>395.1</v>
      </c>
      <c r="H626" s="192">
        <f t="shared" si="9"/>
        <v>97.076167076167081</v>
      </c>
    </row>
    <row r="627" spans="1:8" outlineLevel="5" x14ac:dyDescent="0.25">
      <c r="A627" s="185" t="s">
        <v>621</v>
      </c>
      <c r="B627" s="184" t="s">
        <v>843</v>
      </c>
      <c r="C627" s="184" t="s">
        <v>608</v>
      </c>
      <c r="D627" s="184" t="s">
        <v>622</v>
      </c>
      <c r="E627" s="184"/>
      <c r="F627" s="186">
        <v>10619.2</v>
      </c>
      <c r="G627" s="186">
        <v>10416.200000000001</v>
      </c>
      <c r="H627" s="187">
        <f t="shared" si="9"/>
        <v>98.088368238662056</v>
      </c>
    </row>
    <row r="628" spans="1:8" ht="26.4" outlineLevel="7" x14ac:dyDescent="0.25">
      <c r="A628" s="189" t="s">
        <v>106</v>
      </c>
      <c r="B628" s="190" t="s">
        <v>843</v>
      </c>
      <c r="C628" s="190" t="s">
        <v>608</v>
      </c>
      <c r="D628" s="190" t="s">
        <v>622</v>
      </c>
      <c r="E628" s="190" t="s">
        <v>107</v>
      </c>
      <c r="F628" s="191">
        <v>10619.2</v>
      </c>
      <c r="G628" s="191">
        <v>10416.200000000001</v>
      </c>
      <c r="H628" s="192">
        <f t="shared" si="9"/>
        <v>98.088368238662056</v>
      </c>
    </row>
    <row r="629" spans="1:8" ht="42" customHeight="1" outlineLevel="5" x14ac:dyDescent="0.25">
      <c r="A629" s="185" t="s">
        <v>623</v>
      </c>
      <c r="B629" s="184" t="s">
        <v>843</v>
      </c>
      <c r="C629" s="184" t="s">
        <v>608</v>
      </c>
      <c r="D629" s="184" t="s">
        <v>624</v>
      </c>
      <c r="E629" s="184"/>
      <c r="F629" s="186">
        <v>587</v>
      </c>
      <c r="G629" s="186">
        <v>571</v>
      </c>
      <c r="H629" s="187">
        <f t="shared" si="9"/>
        <v>97.274275979557075</v>
      </c>
    </row>
    <row r="630" spans="1:8" ht="26.4" outlineLevel="7" x14ac:dyDescent="0.25">
      <c r="A630" s="189" t="s">
        <v>106</v>
      </c>
      <c r="B630" s="190" t="s">
        <v>843</v>
      </c>
      <c r="C630" s="190" t="s">
        <v>608</v>
      </c>
      <c r="D630" s="190" t="s">
        <v>624</v>
      </c>
      <c r="E630" s="190" t="s">
        <v>107</v>
      </c>
      <c r="F630" s="191">
        <v>587</v>
      </c>
      <c r="G630" s="191">
        <v>571</v>
      </c>
      <c r="H630" s="192">
        <f t="shared" si="9"/>
        <v>97.274275979557075</v>
      </c>
    </row>
    <row r="631" spans="1:8" outlineLevel="3" x14ac:dyDescent="0.25">
      <c r="A631" s="185" t="s">
        <v>26</v>
      </c>
      <c r="B631" s="184" t="s">
        <v>843</v>
      </c>
      <c r="C631" s="184" t="s">
        <v>608</v>
      </c>
      <c r="D631" s="184" t="s">
        <v>27</v>
      </c>
      <c r="E631" s="184"/>
      <c r="F631" s="186">
        <v>173571.9</v>
      </c>
      <c r="G631" s="186">
        <v>173538.4</v>
      </c>
      <c r="H631" s="187">
        <f t="shared" si="9"/>
        <v>99.980699640898095</v>
      </c>
    </row>
    <row r="632" spans="1:8" outlineLevel="4" x14ac:dyDescent="0.25">
      <c r="A632" s="185" t="s">
        <v>28</v>
      </c>
      <c r="B632" s="184" t="s">
        <v>843</v>
      </c>
      <c r="C632" s="184" t="s">
        <v>608</v>
      </c>
      <c r="D632" s="184" t="s">
        <v>29</v>
      </c>
      <c r="E632" s="184"/>
      <c r="F632" s="186">
        <v>37.799999999999997</v>
      </c>
      <c r="G632" s="186">
        <v>37.799999999999997</v>
      </c>
      <c r="H632" s="187">
        <f t="shared" si="9"/>
        <v>100</v>
      </c>
    </row>
    <row r="633" spans="1:8" ht="26.4" outlineLevel="5" x14ac:dyDescent="0.25">
      <c r="A633" s="185" t="s">
        <v>551</v>
      </c>
      <c r="B633" s="184" t="s">
        <v>843</v>
      </c>
      <c r="C633" s="184" t="s">
        <v>608</v>
      </c>
      <c r="D633" s="184" t="s">
        <v>552</v>
      </c>
      <c r="E633" s="184"/>
      <c r="F633" s="186">
        <v>1.2</v>
      </c>
      <c r="G633" s="186">
        <v>1.2</v>
      </c>
      <c r="H633" s="187">
        <f t="shared" si="9"/>
        <v>100</v>
      </c>
    </row>
    <row r="634" spans="1:8" ht="26.4" outlineLevel="7" x14ac:dyDescent="0.25">
      <c r="A634" s="189" t="s">
        <v>106</v>
      </c>
      <c r="B634" s="190" t="s">
        <v>843</v>
      </c>
      <c r="C634" s="190" t="s">
        <v>608</v>
      </c>
      <c r="D634" s="190" t="s">
        <v>552</v>
      </c>
      <c r="E634" s="190" t="s">
        <v>107</v>
      </c>
      <c r="F634" s="191">
        <v>1.2</v>
      </c>
      <c r="G634" s="191">
        <v>1.2</v>
      </c>
      <c r="H634" s="192">
        <f t="shared" si="9"/>
        <v>100</v>
      </c>
    </row>
    <row r="635" spans="1:8" outlineLevel="5" x14ac:dyDescent="0.25">
      <c r="A635" s="185" t="s">
        <v>536</v>
      </c>
      <c r="B635" s="184" t="s">
        <v>843</v>
      </c>
      <c r="C635" s="184" t="s">
        <v>608</v>
      </c>
      <c r="D635" s="184" t="s">
        <v>537</v>
      </c>
      <c r="E635" s="184"/>
      <c r="F635" s="186">
        <v>36.6</v>
      </c>
      <c r="G635" s="186">
        <v>36.6</v>
      </c>
      <c r="H635" s="187">
        <f t="shared" si="9"/>
        <v>100</v>
      </c>
    </row>
    <row r="636" spans="1:8" ht="26.4" outlineLevel="7" x14ac:dyDescent="0.25">
      <c r="A636" s="189" t="s">
        <v>106</v>
      </c>
      <c r="B636" s="190" t="s">
        <v>843</v>
      </c>
      <c r="C636" s="190" t="s">
        <v>608</v>
      </c>
      <c r="D636" s="190" t="s">
        <v>537</v>
      </c>
      <c r="E636" s="190" t="s">
        <v>107</v>
      </c>
      <c r="F636" s="191">
        <v>36.6</v>
      </c>
      <c r="G636" s="191">
        <v>36.6</v>
      </c>
      <c r="H636" s="192">
        <f t="shared" si="9"/>
        <v>100</v>
      </c>
    </row>
    <row r="637" spans="1:8" ht="26.4" outlineLevel="4" x14ac:dyDescent="0.25">
      <c r="A637" s="185" t="s">
        <v>599</v>
      </c>
      <c r="B637" s="184" t="s">
        <v>843</v>
      </c>
      <c r="C637" s="184" t="s">
        <v>608</v>
      </c>
      <c r="D637" s="184" t="s">
        <v>600</v>
      </c>
      <c r="E637" s="184"/>
      <c r="F637" s="186">
        <v>173431.1</v>
      </c>
      <c r="G637" s="186">
        <v>173397.6</v>
      </c>
      <c r="H637" s="187">
        <f t="shared" si="9"/>
        <v>99.980683971905847</v>
      </c>
    </row>
    <row r="638" spans="1:8" ht="26.4" outlineLevel="5" x14ac:dyDescent="0.25">
      <c r="A638" s="185" t="s">
        <v>625</v>
      </c>
      <c r="B638" s="184" t="s">
        <v>843</v>
      </c>
      <c r="C638" s="184" t="s">
        <v>608</v>
      </c>
      <c r="D638" s="184" t="s">
        <v>626</v>
      </c>
      <c r="E638" s="184"/>
      <c r="F638" s="186">
        <v>168574</v>
      </c>
      <c r="G638" s="186">
        <v>168574</v>
      </c>
      <c r="H638" s="187">
        <f t="shared" si="9"/>
        <v>100</v>
      </c>
    </row>
    <row r="639" spans="1:8" ht="26.4" outlineLevel="7" x14ac:dyDescent="0.25">
      <c r="A639" s="189" t="s">
        <v>106</v>
      </c>
      <c r="B639" s="190" t="s">
        <v>843</v>
      </c>
      <c r="C639" s="190" t="s">
        <v>608</v>
      </c>
      <c r="D639" s="190" t="s">
        <v>626</v>
      </c>
      <c r="E639" s="190" t="s">
        <v>107</v>
      </c>
      <c r="F639" s="191">
        <v>168574</v>
      </c>
      <c r="G639" s="191">
        <v>168574</v>
      </c>
      <c r="H639" s="192">
        <f t="shared" si="9"/>
        <v>100</v>
      </c>
    </row>
    <row r="640" spans="1:8" ht="26.4" outlineLevel="5" x14ac:dyDescent="0.25">
      <c r="A640" s="185" t="s">
        <v>627</v>
      </c>
      <c r="B640" s="184" t="s">
        <v>843</v>
      </c>
      <c r="C640" s="184" t="s">
        <v>608</v>
      </c>
      <c r="D640" s="184" t="s">
        <v>628</v>
      </c>
      <c r="E640" s="184"/>
      <c r="F640" s="186">
        <v>263</v>
      </c>
      <c r="G640" s="186">
        <v>242.8</v>
      </c>
      <c r="H640" s="187">
        <f t="shared" si="9"/>
        <v>92.319391634980988</v>
      </c>
    </row>
    <row r="641" spans="1:8" ht="26.4" outlineLevel="7" x14ac:dyDescent="0.25">
      <c r="A641" s="189" t="s">
        <v>106</v>
      </c>
      <c r="B641" s="190" t="s">
        <v>843</v>
      </c>
      <c r="C641" s="190" t="s">
        <v>608</v>
      </c>
      <c r="D641" s="190" t="s">
        <v>628</v>
      </c>
      <c r="E641" s="190" t="s">
        <v>107</v>
      </c>
      <c r="F641" s="191">
        <v>263</v>
      </c>
      <c r="G641" s="191">
        <v>242.8</v>
      </c>
      <c r="H641" s="192">
        <f t="shared" si="9"/>
        <v>92.319391634980988</v>
      </c>
    </row>
    <row r="642" spans="1:8" ht="26.4" outlineLevel="5" x14ac:dyDescent="0.25">
      <c r="A642" s="185" t="s">
        <v>526</v>
      </c>
      <c r="B642" s="184" t="s">
        <v>843</v>
      </c>
      <c r="C642" s="184" t="s">
        <v>608</v>
      </c>
      <c r="D642" s="184" t="s">
        <v>629</v>
      </c>
      <c r="E642" s="184"/>
      <c r="F642" s="186">
        <v>28.5</v>
      </c>
      <c r="G642" s="186">
        <v>26.1</v>
      </c>
      <c r="H642" s="187">
        <f t="shared" si="9"/>
        <v>91.578947368421055</v>
      </c>
    </row>
    <row r="643" spans="1:8" ht="26.4" outlineLevel="7" x14ac:dyDescent="0.25">
      <c r="A643" s="189" t="s">
        <v>106</v>
      </c>
      <c r="B643" s="190" t="s">
        <v>843</v>
      </c>
      <c r="C643" s="190" t="s">
        <v>608</v>
      </c>
      <c r="D643" s="190" t="s">
        <v>629</v>
      </c>
      <c r="E643" s="190" t="s">
        <v>107</v>
      </c>
      <c r="F643" s="191">
        <v>28.5</v>
      </c>
      <c r="G643" s="191">
        <v>26.1</v>
      </c>
      <c r="H643" s="192">
        <f t="shared" si="9"/>
        <v>91.578947368421055</v>
      </c>
    </row>
    <row r="644" spans="1:8" ht="26.4" outlineLevel="5" x14ac:dyDescent="0.25">
      <c r="A644" s="185" t="s">
        <v>630</v>
      </c>
      <c r="B644" s="184" t="s">
        <v>843</v>
      </c>
      <c r="C644" s="184" t="s">
        <v>608</v>
      </c>
      <c r="D644" s="184" t="s">
        <v>631</v>
      </c>
      <c r="E644" s="184"/>
      <c r="F644" s="186">
        <v>3955.6</v>
      </c>
      <c r="G644" s="186">
        <v>3955.6</v>
      </c>
      <c r="H644" s="187">
        <f t="shared" si="9"/>
        <v>100</v>
      </c>
    </row>
    <row r="645" spans="1:8" ht="26.4" outlineLevel="7" x14ac:dyDescent="0.25">
      <c r="A645" s="189" t="s">
        <v>106</v>
      </c>
      <c r="B645" s="190" t="s">
        <v>843</v>
      </c>
      <c r="C645" s="190" t="s">
        <v>608</v>
      </c>
      <c r="D645" s="190" t="s">
        <v>631</v>
      </c>
      <c r="E645" s="190" t="s">
        <v>107</v>
      </c>
      <c r="F645" s="191">
        <v>3955.6</v>
      </c>
      <c r="G645" s="191">
        <v>3955.6</v>
      </c>
      <c r="H645" s="192">
        <f t="shared" si="9"/>
        <v>100</v>
      </c>
    </row>
    <row r="646" spans="1:8" ht="39.6" outlineLevel="5" x14ac:dyDescent="0.25">
      <c r="A646" s="185" t="s">
        <v>619</v>
      </c>
      <c r="B646" s="184" t="s">
        <v>843</v>
      </c>
      <c r="C646" s="184" t="s">
        <v>608</v>
      </c>
      <c r="D646" s="184" t="s">
        <v>633</v>
      </c>
      <c r="E646" s="184"/>
      <c r="F646" s="186">
        <v>610</v>
      </c>
      <c r="G646" s="186">
        <v>599.1</v>
      </c>
      <c r="H646" s="187">
        <f t="shared" si="9"/>
        <v>98.213114754098356</v>
      </c>
    </row>
    <row r="647" spans="1:8" ht="26.4" outlineLevel="7" x14ac:dyDescent="0.25">
      <c r="A647" s="189" t="s">
        <v>106</v>
      </c>
      <c r="B647" s="190" t="s">
        <v>843</v>
      </c>
      <c r="C647" s="190" t="s">
        <v>608</v>
      </c>
      <c r="D647" s="190" t="s">
        <v>633</v>
      </c>
      <c r="E647" s="190" t="s">
        <v>107</v>
      </c>
      <c r="F647" s="191">
        <v>610</v>
      </c>
      <c r="G647" s="191">
        <v>599.1</v>
      </c>
      <c r="H647" s="192">
        <f t="shared" si="9"/>
        <v>98.213114754098356</v>
      </c>
    </row>
    <row r="648" spans="1:8" outlineLevel="4" x14ac:dyDescent="0.25">
      <c r="A648" s="185" t="s">
        <v>603</v>
      </c>
      <c r="B648" s="184" t="s">
        <v>843</v>
      </c>
      <c r="C648" s="184" t="s">
        <v>608</v>
      </c>
      <c r="D648" s="184" t="s">
        <v>604</v>
      </c>
      <c r="E648" s="184"/>
      <c r="F648" s="186">
        <v>103</v>
      </c>
      <c r="G648" s="186">
        <v>103</v>
      </c>
      <c r="H648" s="187">
        <f t="shared" ref="H648:H711" si="10">G648*100/F648</f>
        <v>100</v>
      </c>
    </row>
    <row r="649" spans="1:8" outlineLevel="5" x14ac:dyDescent="0.25">
      <c r="A649" s="185" t="s">
        <v>605</v>
      </c>
      <c r="B649" s="184" t="s">
        <v>843</v>
      </c>
      <c r="C649" s="184" t="s">
        <v>608</v>
      </c>
      <c r="D649" s="184" t="s">
        <v>606</v>
      </c>
      <c r="E649" s="184"/>
      <c r="F649" s="186">
        <v>103</v>
      </c>
      <c r="G649" s="186">
        <v>103</v>
      </c>
      <c r="H649" s="187">
        <f t="shared" si="10"/>
        <v>100</v>
      </c>
    </row>
    <row r="650" spans="1:8" ht="26.4" outlineLevel="7" x14ac:dyDescent="0.25">
      <c r="A650" s="189" t="s">
        <v>106</v>
      </c>
      <c r="B650" s="190" t="s">
        <v>843</v>
      </c>
      <c r="C650" s="190" t="s">
        <v>608</v>
      </c>
      <c r="D650" s="190" t="s">
        <v>606</v>
      </c>
      <c r="E650" s="190" t="s">
        <v>107</v>
      </c>
      <c r="F650" s="191">
        <v>103</v>
      </c>
      <c r="G650" s="191">
        <v>103</v>
      </c>
      <c r="H650" s="192">
        <f t="shared" si="10"/>
        <v>100</v>
      </c>
    </row>
    <row r="651" spans="1:8" outlineLevel="3" x14ac:dyDescent="0.25">
      <c r="A651" s="185" t="s">
        <v>634</v>
      </c>
      <c r="B651" s="184" t="s">
        <v>843</v>
      </c>
      <c r="C651" s="184" t="s">
        <v>608</v>
      </c>
      <c r="D651" s="184" t="s">
        <v>635</v>
      </c>
      <c r="E651" s="184"/>
      <c r="F651" s="186">
        <v>167898.6</v>
      </c>
      <c r="G651" s="186">
        <v>167898.6</v>
      </c>
      <c r="H651" s="187">
        <f t="shared" si="10"/>
        <v>100</v>
      </c>
    </row>
    <row r="652" spans="1:8" ht="26.4" outlineLevel="4" x14ac:dyDescent="0.25">
      <c r="A652" s="185" t="s">
        <v>636</v>
      </c>
      <c r="B652" s="184" t="s">
        <v>843</v>
      </c>
      <c r="C652" s="184" t="s">
        <v>608</v>
      </c>
      <c r="D652" s="184" t="s">
        <v>637</v>
      </c>
      <c r="E652" s="184"/>
      <c r="F652" s="186">
        <v>158429.79999999999</v>
      </c>
      <c r="G652" s="186">
        <v>158429.79999999999</v>
      </c>
      <c r="H652" s="187">
        <f t="shared" si="10"/>
        <v>100</v>
      </c>
    </row>
    <row r="653" spans="1:8" ht="26.4" outlineLevel="7" x14ac:dyDescent="0.25">
      <c r="A653" s="189" t="s">
        <v>106</v>
      </c>
      <c r="B653" s="190" t="s">
        <v>843</v>
      </c>
      <c r="C653" s="190" t="s">
        <v>608</v>
      </c>
      <c r="D653" s="190" t="s">
        <v>637</v>
      </c>
      <c r="E653" s="190" t="s">
        <v>107</v>
      </c>
      <c r="F653" s="191">
        <v>158429.79999999999</v>
      </c>
      <c r="G653" s="191">
        <v>158429.79999999999</v>
      </c>
      <c r="H653" s="192">
        <f t="shared" si="10"/>
        <v>100</v>
      </c>
    </row>
    <row r="654" spans="1:8" outlineLevel="4" x14ac:dyDescent="0.25">
      <c r="A654" s="185" t="s">
        <v>638</v>
      </c>
      <c r="B654" s="184" t="s">
        <v>843</v>
      </c>
      <c r="C654" s="184" t="s">
        <v>608</v>
      </c>
      <c r="D654" s="184" t="s">
        <v>639</v>
      </c>
      <c r="E654" s="184"/>
      <c r="F654" s="186">
        <v>9468.7999999999993</v>
      </c>
      <c r="G654" s="186">
        <v>9468.7999999999993</v>
      </c>
      <c r="H654" s="187">
        <f t="shared" si="10"/>
        <v>100</v>
      </c>
    </row>
    <row r="655" spans="1:8" ht="26.4" outlineLevel="7" x14ac:dyDescent="0.25">
      <c r="A655" s="189" t="s">
        <v>106</v>
      </c>
      <c r="B655" s="190" t="s">
        <v>843</v>
      </c>
      <c r="C655" s="190" t="s">
        <v>608</v>
      </c>
      <c r="D655" s="190" t="s">
        <v>639</v>
      </c>
      <c r="E655" s="190" t="s">
        <v>107</v>
      </c>
      <c r="F655" s="191">
        <v>9468.7999999999993</v>
      </c>
      <c r="G655" s="191">
        <v>9468.7999999999993</v>
      </c>
      <c r="H655" s="192">
        <f t="shared" si="10"/>
        <v>100</v>
      </c>
    </row>
    <row r="656" spans="1:8" outlineLevel="3" x14ac:dyDescent="0.25">
      <c r="A656" s="185" t="s">
        <v>8</v>
      </c>
      <c r="B656" s="184" t="s">
        <v>843</v>
      </c>
      <c r="C656" s="184" t="s">
        <v>608</v>
      </c>
      <c r="D656" s="184" t="s">
        <v>9</v>
      </c>
      <c r="E656" s="184"/>
      <c r="F656" s="186">
        <v>7169.7</v>
      </c>
      <c r="G656" s="186">
        <v>7169.7</v>
      </c>
      <c r="H656" s="187">
        <f t="shared" si="10"/>
        <v>100</v>
      </c>
    </row>
    <row r="657" spans="1:8" ht="26.4" outlineLevel="4" x14ac:dyDescent="0.25">
      <c r="A657" s="185" t="s">
        <v>538</v>
      </c>
      <c r="B657" s="184" t="s">
        <v>843</v>
      </c>
      <c r="C657" s="184" t="s">
        <v>608</v>
      </c>
      <c r="D657" s="184" t="s">
        <v>539</v>
      </c>
      <c r="E657" s="184"/>
      <c r="F657" s="186">
        <v>7169.7</v>
      </c>
      <c r="G657" s="186">
        <v>7169.7</v>
      </c>
      <c r="H657" s="187">
        <f t="shared" si="10"/>
        <v>100</v>
      </c>
    </row>
    <row r="658" spans="1:8" ht="26.4" outlineLevel="7" x14ac:dyDescent="0.25">
      <c r="A658" s="189" t="s">
        <v>106</v>
      </c>
      <c r="B658" s="190" t="s">
        <v>843</v>
      </c>
      <c r="C658" s="190" t="s">
        <v>608</v>
      </c>
      <c r="D658" s="190" t="s">
        <v>539</v>
      </c>
      <c r="E658" s="190" t="s">
        <v>107</v>
      </c>
      <c r="F658" s="191">
        <v>7169.7</v>
      </c>
      <c r="G658" s="191">
        <v>7169.7</v>
      </c>
      <c r="H658" s="192">
        <f t="shared" si="10"/>
        <v>100</v>
      </c>
    </row>
    <row r="659" spans="1:8" outlineLevel="2" x14ac:dyDescent="0.25">
      <c r="A659" s="185" t="s">
        <v>640</v>
      </c>
      <c r="B659" s="184" t="s">
        <v>843</v>
      </c>
      <c r="C659" s="184" t="s">
        <v>641</v>
      </c>
      <c r="D659" s="184"/>
      <c r="E659" s="184"/>
      <c r="F659" s="186">
        <v>601</v>
      </c>
      <c r="G659" s="186">
        <v>312.10000000000002</v>
      </c>
      <c r="H659" s="187">
        <f t="shared" si="10"/>
        <v>51.930116472545762</v>
      </c>
    </row>
    <row r="660" spans="1:8" outlineLevel="3" x14ac:dyDescent="0.25">
      <c r="A660" s="185" t="s">
        <v>26</v>
      </c>
      <c r="B660" s="184" t="s">
        <v>843</v>
      </c>
      <c r="C660" s="184" t="s">
        <v>641</v>
      </c>
      <c r="D660" s="184" t="s">
        <v>27</v>
      </c>
      <c r="E660" s="184"/>
      <c r="F660" s="186">
        <v>601</v>
      </c>
      <c r="G660" s="186">
        <v>312.10000000000002</v>
      </c>
      <c r="H660" s="187">
        <f t="shared" si="10"/>
        <v>51.930116472545762</v>
      </c>
    </row>
    <row r="661" spans="1:8" outlineLevel="4" x14ac:dyDescent="0.25">
      <c r="A661" s="185" t="s">
        <v>94</v>
      </c>
      <c r="B661" s="184" t="s">
        <v>843</v>
      </c>
      <c r="C661" s="184" t="s">
        <v>641</v>
      </c>
      <c r="D661" s="184" t="s">
        <v>95</v>
      </c>
      <c r="E661" s="184"/>
      <c r="F661" s="186">
        <v>200</v>
      </c>
      <c r="G661" s="186">
        <v>125.4</v>
      </c>
      <c r="H661" s="187">
        <f t="shared" si="10"/>
        <v>62.7</v>
      </c>
    </row>
    <row r="662" spans="1:8" ht="31.8" customHeight="1" outlineLevel="5" x14ac:dyDescent="0.25">
      <c r="A662" s="185" t="s">
        <v>642</v>
      </c>
      <c r="B662" s="184" t="s">
        <v>843</v>
      </c>
      <c r="C662" s="184" t="s">
        <v>641</v>
      </c>
      <c r="D662" s="184" t="s">
        <v>643</v>
      </c>
      <c r="E662" s="184"/>
      <c r="F662" s="186">
        <v>200</v>
      </c>
      <c r="G662" s="186">
        <v>125.4</v>
      </c>
      <c r="H662" s="187">
        <f t="shared" si="10"/>
        <v>62.7</v>
      </c>
    </row>
    <row r="663" spans="1:8" ht="39.6" outlineLevel="7" x14ac:dyDescent="0.25">
      <c r="A663" s="189" t="s">
        <v>12</v>
      </c>
      <c r="B663" s="190" t="s">
        <v>843</v>
      </c>
      <c r="C663" s="190" t="s">
        <v>641</v>
      </c>
      <c r="D663" s="190" t="s">
        <v>643</v>
      </c>
      <c r="E663" s="190" t="s">
        <v>13</v>
      </c>
      <c r="F663" s="191">
        <v>74.599999999999994</v>
      </c>
      <c r="G663" s="191">
        <v>0</v>
      </c>
      <c r="H663" s="192">
        <f t="shared" si="10"/>
        <v>0</v>
      </c>
    </row>
    <row r="664" spans="1:8" ht="26.4" outlineLevel="7" x14ac:dyDescent="0.25">
      <c r="A664" s="189" t="s">
        <v>106</v>
      </c>
      <c r="B664" s="190" t="s">
        <v>843</v>
      </c>
      <c r="C664" s="190" t="s">
        <v>641</v>
      </c>
      <c r="D664" s="190" t="s">
        <v>643</v>
      </c>
      <c r="E664" s="190" t="s">
        <v>107</v>
      </c>
      <c r="F664" s="191">
        <v>125.4</v>
      </c>
      <c r="G664" s="191">
        <v>125.4</v>
      </c>
      <c r="H664" s="192">
        <f t="shared" si="10"/>
        <v>100</v>
      </c>
    </row>
    <row r="665" spans="1:8" outlineLevel="4" x14ac:dyDescent="0.25">
      <c r="A665" s="185" t="s">
        <v>28</v>
      </c>
      <c r="B665" s="184" t="s">
        <v>843</v>
      </c>
      <c r="C665" s="184" t="s">
        <v>641</v>
      </c>
      <c r="D665" s="184" t="s">
        <v>29</v>
      </c>
      <c r="E665" s="184"/>
      <c r="F665" s="186">
        <v>315.3</v>
      </c>
      <c r="G665" s="186">
        <v>101</v>
      </c>
      <c r="H665" s="187">
        <f t="shared" si="10"/>
        <v>32.032984459245164</v>
      </c>
    </row>
    <row r="666" spans="1:8" ht="26.4" outlineLevel="5" x14ac:dyDescent="0.25">
      <c r="A666" s="185" t="s">
        <v>644</v>
      </c>
      <c r="B666" s="184" t="s">
        <v>843</v>
      </c>
      <c r="C666" s="184" t="s">
        <v>641</v>
      </c>
      <c r="D666" s="184" t="s">
        <v>645</v>
      </c>
      <c r="E666" s="184"/>
      <c r="F666" s="186">
        <v>315.3</v>
      </c>
      <c r="G666" s="186">
        <v>101</v>
      </c>
      <c r="H666" s="187">
        <f t="shared" si="10"/>
        <v>32.032984459245164</v>
      </c>
    </row>
    <row r="667" spans="1:8" ht="39.6" outlineLevel="7" x14ac:dyDescent="0.25">
      <c r="A667" s="189" t="s">
        <v>12</v>
      </c>
      <c r="B667" s="190" t="s">
        <v>843</v>
      </c>
      <c r="C667" s="190" t="s">
        <v>641</v>
      </c>
      <c r="D667" s="190" t="s">
        <v>645</v>
      </c>
      <c r="E667" s="190" t="s">
        <v>13</v>
      </c>
      <c r="F667" s="191">
        <v>226.8</v>
      </c>
      <c r="G667" s="191">
        <v>12.5</v>
      </c>
      <c r="H667" s="192">
        <f t="shared" si="10"/>
        <v>5.511463844797178</v>
      </c>
    </row>
    <row r="668" spans="1:8" ht="26.4" outlineLevel="7" x14ac:dyDescent="0.25">
      <c r="A668" s="189" t="s">
        <v>106</v>
      </c>
      <c r="B668" s="190" t="s">
        <v>843</v>
      </c>
      <c r="C668" s="190" t="s">
        <v>641</v>
      </c>
      <c r="D668" s="190" t="s">
        <v>645</v>
      </c>
      <c r="E668" s="190" t="s">
        <v>107</v>
      </c>
      <c r="F668" s="191">
        <v>88.5</v>
      </c>
      <c r="G668" s="191">
        <v>88.5</v>
      </c>
      <c r="H668" s="192">
        <f t="shared" si="10"/>
        <v>100</v>
      </c>
    </row>
    <row r="669" spans="1:8" ht="26.4" outlineLevel="4" x14ac:dyDescent="0.25">
      <c r="A669" s="185" t="s">
        <v>599</v>
      </c>
      <c r="B669" s="184" t="s">
        <v>843</v>
      </c>
      <c r="C669" s="184" t="s">
        <v>641</v>
      </c>
      <c r="D669" s="184" t="s">
        <v>600</v>
      </c>
      <c r="E669" s="184"/>
      <c r="F669" s="186">
        <v>66.400000000000006</v>
      </c>
      <c r="G669" s="186">
        <v>66.400000000000006</v>
      </c>
      <c r="H669" s="187">
        <f t="shared" si="10"/>
        <v>100</v>
      </c>
    </row>
    <row r="670" spans="1:8" ht="39.6" outlineLevel="5" x14ac:dyDescent="0.25">
      <c r="A670" s="185" t="s">
        <v>646</v>
      </c>
      <c r="B670" s="184" t="s">
        <v>843</v>
      </c>
      <c r="C670" s="184" t="s">
        <v>641</v>
      </c>
      <c r="D670" s="184" t="s">
        <v>647</v>
      </c>
      <c r="E670" s="184"/>
      <c r="F670" s="186">
        <v>66.400000000000006</v>
      </c>
      <c r="G670" s="186">
        <v>66.400000000000006</v>
      </c>
      <c r="H670" s="187">
        <f t="shared" si="10"/>
        <v>100</v>
      </c>
    </row>
    <row r="671" spans="1:8" ht="26.4" outlineLevel="7" x14ac:dyDescent="0.25">
      <c r="A671" s="189" t="s">
        <v>106</v>
      </c>
      <c r="B671" s="190" t="s">
        <v>843</v>
      </c>
      <c r="C671" s="190" t="s">
        <v>641</v>
      </c>
      <c r="D671" s="190" t="s">
        <v>647</v>
      </c>
      <c r="E671" s="190" t="s">
        <v>107</v>
      </c>
      <c r="F671" s="191">
        <v>66.400000000000006</v>
      </c>
      <c r="G671" s="191">
        <v>66.400000000000006</v>
      </c>
      <c r="H671" s="192">
        <f t="shared" si="10"/>
        <v>100</v>
      </c>
    </row>
    <row r="672" spans="1:8" outlineLevel="4" x14ac:dyDescent="0.25">
      <c r="A672" s="185" t="s">
        <v>603</v>
      </c>
      <c r="B672" s="184" t="s">
        <v>843</v>
      </c>
      <c r="C672" s="184" t="s">
        <v>641</v>
      </c>
      <c r="D672" s="184" t="s">
        <v>604</v>
      </c>
      <c r="E672" s="184"/>
      <c r="F672" s="186">
        <v>19.3</v>
      </c>
      <c r="G672" s="186">
        <v>19.3</v>
      </c>
      <c r="H672" s="187">
        <f t="shared" si="10"/>
        <v>100</v>
      </c>
    </row>
    <row r="673" spans="1:8" ht="26.4" outlineLevel="5" x14ac:dyDescent="0.25">
      <c r="A673" s="185" t="s">
        <v>648</v>
      </c>
      <c r="B673" s="184" t="s">
        <v>843</v>
      </c>
      <c r="C673" s="184" t="s">
        <v>641</v>
      </c>
      <c r="D673" s="184" t="s">
        <v>649</v>
      </c>
      <c r="E673" s="184"/>
      <c r="F673" s="186">
        <v>19.3</v>
      </c>
      <c r="G673" s="186">
        <v>19.3</v>
      </c>
      <c r="H673" s="187">
        <f t="shared" si="10"/>
        <v>100</v>
      </c>
    </row>
    <row r="674" spans="1:8" ht="26.4" outlineLevel="7" x14ac:dyDescent="0.25">
      <c r="A674" s="189" t="s">
        <v>106</v>
      </c>
      <c r="B674" s="190" t="s">
        <v>843</v>
      </c>
      <c r="C674" s="190" t="s">
        <v>641</v>
      </c>
      <c r="D674" s="190" t="s">
        <v>649</v>
      </c>
      <c r="E674" s="190" t="s">
        <v>107</v>
      </c>
      <c r="F674" s="191">
        <v>19.3</v>
      </c>
      <c r="G674" s="191">
        <v>19.3</v>
      </c>
      <c r="H674" s="192">
        <f t="shared" si="10"/>
        <v>100</v>
      </c>
    </row>
    <row r="675" spans="1:8" outlineLevel="2" x14ac:dyDescent="0.25">
      <c r="A675" s="185" t="s">
        <v>650</v>
      </c>
      <c r="B675" s="184" t="s">
        <v>843</v>
      </c>
      <c r="C675" s="184" t="s">
        <v>651</v>
      </c>
      <c r="D675" s="184"/>
      <c r="E675" s="184"/>
      <c r="F675" s="186">
        <v>141678.29999999999</v>
      </c>
      <c r="G675" s="186">
        <v>140113.5</v>
      </c>
      <c r="H675" s="187">
        <f t="shared" si="10"/>
        <v>98.895525990924511</v>
      </c>
    </row>
    <row r="676" spans="1:8" outlineLevel="3" x14ac:dyDescent="0.25">
      <c r="A676" s="185" t="s">
        <v>26</v>
      </c>
      <c r="B676" s="184" t="s">
        <v>843</v>
      </c>
      <c r="C676" s="184" t="s">
        <v>651</v>
      </c>
      <c r="D676" s="184" t="s">
        <v>27</v>
      </c>
      <c r="E676" s="184"/>
      <c r="F676" s="186">
        <v>45611.3</v>
      </c>
      <c r="G676" s="186">
        <v>44490.9</v>
      </c>
      <c r="H676" s="187">
        <f t="shared" si="10"/>
        <v>97.543591171486014</v>
      </c>
    </row>
    <row r="677" spans="1:8" ht="26.4" outlineLevel="4" x14ac:dyDescent="0.25">
      <c r="A677" s="185" t="s">
        <v>599</v>
      </c>
      <c r="B677" s="184" t="s">
        <v>843</v>
      </c>
      <c r="C677" s="184" t="s">
        <v>651</v>
      </c>
      <c r="D677" s="184" t="s">
        <v>600</v>
      </c>
      <c r="E677" s="184"/>
      <c r="F677" s="186">
        <v>45611.3</v>
      </c>
      <c r="G677" s="186">
        <v>44490.9</v>
      </c>
      <c r="H677" s="187">
        <f t="shared" si="10"/>
        <v>97.543591171486014</v>
      </c>
    </row>
    <row r="678" spans="1:8" outlineLevel="5" x14ac:dyDescent="0.25">
      <c r="A678" s="185" t="s">
        <v>652</v>
      </c>
      <c r="B678" s="184" t="s">
        <v>843</v>
      </c>
      <c r="C678" s="184" t="s">
        <v>651</v>
      </c>
      <c r="D678" s="184" t="s">
        <v>653</v>
      </c>
      <c r="E678" s="184"/>
      <c r="F678" s="186">
        <v>6159</v>
      </c>
      <c r="G678" s="186">
        <v>6159</v>
      </c>
      <c r="H678" s="187">
        <f t="shared" si="10"/>
        <v>100</v>
      </c>
    </row>
    <row r="679" spans="1:8" outlineLevel="7" x14ac:dyDescent="0.25">
      <c r="A679" s="189" t="s">
        <v>18</v>
      </c>
      <c r="B679" s="190" t="s">
        <v>843</v>
      </c>
      <c r="C679" s="190" t="s">
        <v>651</v>
      </c>
      <c r="D679" s="190" t="s">
        <v>653</v>
      </c>
      <c r="E679" s="190" t="s">
        <v>19</v>
      </c>
      <c r="F679" s="191">
        <v>3653</v>
      </c>
      <c r="G679" s="191">
        <v>3653</v>
      </c>
      <c r="H679" s="192">
        <f t="shared" si="10"/>
        <v>100</v>
      </c>
    </row>
    <row r="680" spans="1:8" outlineLevel="7" x14ac:dyDescent="0.25">
      <c r="A680" s="189" t="s">
        <v>44</v>
      </c>
      <c r="B680" s="190" t="s">
        <v>843</v>
      </c>
      <c r="C680" s="190" t="s">
        <v>651</v>
      </c>
      <c r="D680" s="190" t="s">
        <v>653</v>
      </c>
      <c r="E680" s="190" t="s">
        <v>45</v>
      </c>
      <c r="F680" s="191">
        <v>1366.2</v>
      </c>
      <c r="G680" s="191">
        <v>1366.2</v>
      </c>
      <c r="H680" s="192">
        <f t="shared" si="10"/>
        <v>100</v>
      </c>
    </row>
    <row r="681" spans="1:8" ht="26.4" outlineLevel="7" x14ac:dyDescent="0.25">
      <c r="A681" s="189" t="s">
        <v>106</v>
      </c>
      <c r="B681" s="190" t="s">
        <v>843</v>
      </c>
      <c r="C681" s="190" t="s">
        <v>651</v>
      </c>
      <c r="D681" s="190" t="s">
        <v>653</v>
      </c>
      <c r="E681" s="190" t="s">
        <v>107</v>
      </c>
      <c r="F681" s="191">
        <v>1139.8</v>
      </c>
      <c r="G681" s="191">
        <v>1139.8</v>
      </c>
      <c r="H681" s="192">
        <f t="shared" si="10"/>
        <v>100</v>
      </c>
    </row>
    <row r="682" spans="1:8" ht="26.4" outlineLevel="5" x14ac:dyDescent="0.25">
      <c r="A682" s="185" t="s">
        <v>654</v>
      </c>
      <c r="B682" s="184" t="s">
        <v>843</v>
      </c>
      <c r="C682" s="184" t="s">
        <v>651</v>
      </c>
      <c r="D682" s="184" t="s">
        <v>655</v>
      </c>
      <c r="E682" s="184"/>
      <c r="F682" s="186">
        <v>5000</v>
      </c>
      <c r="G682" s="186">
        <v>5000</v>
      </c>
      <c r="H682" s="187">
        <f t="shared" si="10"/>
        <v>100</v>
      </c>
    </row>
    <row r="683" spans="1:8" ht="26.4" outlineLevel="7" x14ac:dyDescent="0.25">
      <c r="A683" s="189" t="s">
        <v>106</v>
      </c>
      <c r="B683" s="190" t="s">
        <v>843</v>
      </c>
      <c r="C683" s="190" t="s">
        <v>651</v>
      </c>
      <c r="D683" s="190" t="s">
        <v>655</v>
      </c>
      <c r="E683" s="190" t="s">
        <v>107</v>
      </c>
      <c r="F683" s="191">
        <v>5000</v>
      </c>
      <c r="G683" s="191">
        <v>5000</v>
      </c>
      <c r="H683" s="192">
        <f t="shared" si="10"/>
        <v>100</v>
      </c>
    </row>
    <row r="684" spans="1:8" outlineLevel="5" x14ac:dyDescent="0.25">
      <c r="A684" s="185" t="s">
        <v>656</v>
      </c>
      <c r="B684" s="184" t="s">
        <v>843</v>
      </c>
      <c r="C684" s="184" t="s">
        <v>651</v>
      </c>
      <c r="D684" s="184" t="s">
        <v>657</v>
      </c>
      <c r="E684" s="184"/>
      <c r="F684" s="186">
        <v>29223.8</v>
      </c>
      <c r="G684" s="186">
        <v>28103.4</v>
      </c>
      <c r="H684" s="187">
        <f t="shared" si="10"/>
        <v>96.166138558298371</v>
      </c>
    </row>
    <row r="685" spans="1:8" ht="39.6" outlineLevel="7" x14ac:dyDescent="0.25">
      <c r="A685" s="189" t="s">
        <v>12</v>
      </c>
      <c r="B685" s="190" t="s">
        <v>843</v>
      </c>
      <c r="C685" s="190" t="s">
        <v>651</v>
      </c>
      <c r="D685" s="190" t="s">
        <v>657</v>
      </c>
      <c r="E685" s="190" t="s">
        <v>13</v>
      </c>
      <c r="F685" s="191">
        <v>207.3</v>
      </c>
      <c r="G685" s="191">
        <v>207.3</v>
      </c>
      <c r="H685" s="192">
        <f t="shared" si="10"/>
        <v>100</v>
      </c>
    </row>
    <row r="686" spans="1:8" outlineLevel="7" x14ac:dyDescent="0.25">
      <c r="A686" s="189" t="s">
        <v>18</v>
      </c>
      <c r="B686" s="190" t="s">
        <v>843</v>
      </c>
      <c r="C686" s="190" t="s">
        <v>651</v>
      </c>
      <c r="D686" s="190" t="s">
        <v>657</v>
      </c>
      <c r="E686" s="190" t="s">
        <v>19</v>
      </c>
      <c r="F686" s="191">
        <v>1945.1</v>
      </c>
      <c r="G686" s="191">
        <v>1037.5999999999999</v>
      </c>
      <c r="H686" s="192">
        <f t="shared" si="10"/>
        <v>53.34430106421263</v>
      </c>
    </row>
    <row r="687" spans="1:8" outlineLevel="7" x14ac:dyDescent="0.25">
      <c r="A687" s="189" t="s">
        <v>44</v>
      </c>
      <c r="B687" s="190" t="s">
        <v>843</v>
      </c>
      <c r="C687" s="190" t="s">
        <v>651</v>
      </c>
      <c r="D687" s="190" t="s">
        <v>657</v>
      </c>
      <c r="E687" s="190" t="s">
        <v>45</v>
      </c>
      <c r="F687" s="191">
        <v>1918.8</v>
      </c>
      <c r="G687" s="191">
        <v>1706</v>
      </c>
      <c r="H687" s="192">
        <f t="shared" si="10"/>
        <v>88.909735251198668</v>
      </c>
    </row>
    <row r="688" spans="1:8" ht="26.4" outlineLevel="7" x14ac:dyDescent="0.25">
      <c r="A688" s="189" t="s">
        <v>106</v>
      </c>
      <c r="B688" s="190" t="s">
        <v>843</v>
      </c>
      <c r="C688" s="190" t="s">
        <v>651</v>
      </c>
      <c r="D688" s="190" t="s">
        <v>657</v>
      </c>
      <c r="E688" s="190" t="s">
        <v>107</v>
      </c>
      <c r="F688" s="191">
        <v>25152.5</v>
      </c>
      <c r="G688" s="191">
        <v>25152.5</v>
      </c>
      <c r="H688" s="192">
        <f t="shared" si="10"/>
        <v>100</v>
      </c>
    </row>
    <row r="689" spans="1:8" outlineLevel="5" x14ac:dyDescent="0.25">
      <c r="A689" s="185" t="s">
        <v>658</v>
      </c>
      <c r="B689" s="184" t="s">
        <v>843</v>
      </c>
      <c r="C689" s="184" t="s">
        <v>651</v>
      </c>
      <c r="D689" s="184" t="s">
        <v>659</v>
      </c>
      <c r="E689" s="184"/>
      <c r="F689" s="186">
        <v>4035.1</v>
      </c>
      <c r="G689" s="186">
        <v>4035.1</v>
      </c>
      <c r="H689" s="187">
        <f t="shared" si="10"/>
        <v>100</v>
      </c>
    </row>
    <row r="690" spans="1:8" ht="26.4" outlineLevel="7" x14ac:dyDescent="0.25">
      <c r="A690" s="189" t="s">
        <v>106</v>
      </c>
      <c r="B690" s="190" t="s">
        <v>843</v>
      </c>
      <c r="C690" s="190" t="s">
        <v>651</v>
      </c>
      <c r="D690" s="190" t="s">
        <v>659</v>
      </c>
      <c r="E690" s="190" t="s">
        <v>107</v>
      </c>
      <c r="F690" s="191">
        <v>4035.1</v>
      </c>
      <c r="G690" s="191">
        <v>4035.1</v>
      </c>
      <c r="H690" s="192">
        <f t="shared" si="10"/>
        <v>100</v>
      </c>
    </row>
    <row r="691" spans="1:8" ht="26.4" outlineLevel="5" x14ac:dyDescent="0.25">
      <c r="A691" s="185" t="s">
        <v>660</v>
      </c>
      <c r="B691" s="184" t="s">
        <v>843</v>
      </c>
      <c r="C691" s="184" t="s">
        <v>651</v>
      </c>
      <c r="D691" s="184" t="s">
        <v>661</v>
      </c>
      <c r="E691" s="184"/>
      <c r="F691" s="186">
        <v>1193.4000000000001</v>
      </c>
      <c r="G691" s="186">
        <v>1193.4000000000001</v>
      </c>
      <c r="H691" s="187">
        <f t="shared" si="10"/>
        <v>100</v>
      </c>
    </row>
    <row r="692" spans="1:8" ht="26.4" outlineLevel="7" x14ac:dyDescent="0.25">
      <c r="A692" s="189" t="s">
        <v>106</v>
      </c>
      <c r="B692" s="190" t="s">
        <v>843</v>
      </c>
      <c r="C692" s="190" t="s">
        <v>651</v>
      </c>
      <c r="D692" s="190" t="s">
        <v>661</v>
      </c>
      <c r="E692" s="190" t="s">
        <v>107</v>
      </c>
      <c r="F692" s="191">
        <v>1193.4000000000001</v>
      </c>
      <c r="G692" s="191">
        <v>1193.4000000000001</v>
      </c>
      <c r="H692" s="192">
        <f t="shared" si="10"/>
        <v>100</v>
      </c>
    </row>
    <row r="693" spans="1:8" outlineLevel="3" x14ac:dyDescent="0.25">
      <c r="A693" s="185" t="s">
        <v>662</v>
      </c>
      <c r="B693" s="184" t="s">
        <v>843</v>
      </c>
      <c r="C693" s="184" t="s">
        <v>651</v>
      </c>
      <c r="D693" s="184" t="s">
        <v>663</v>
      </c>
      <c r="E693" s="184"/>
      <c r="F693" s="186">
        <v>96067</v>
      </c>
      <c r="G693" s="186">
        <v>95622.6</v>
      </c>
      <c r="H693" s="187">
        <f t="shared" si="10"/>
        <v>99.537406185266533</v>
      </c>
    </row>
    <row r="694" spans="1:8" outlineLevel="4" x14ac:dyDescent="0.25">
      <c r="A694" s="185" t="s">
        <v>664</v>
      </c>
      <c r="B694" s="184" t="s">
        <v>843</v>
      </c>
      <c r="C694" s="184" t="s">
        <v>651</v>
      </c>
      <c r="D694" s="184" t="s">
        <v>665</v>
      </c>
      <c r="E694" s="184"/>
      <c r="F694" s="186">
        <v>87666.4</v>
      </c>
      <c r="G694" s="186">
        <v>87291.4</v>
      </c>
      <c r="H694" s="187">
        <f t="shared" si="10"/>
        <v>99.572242044842724</v>
      </c>
    </row>
    <row r="695" spans="1:8" outlineLevel="5" x14ac:dyDescent="0.25">
      <c r="A695" s="185" t="s">
        <v>666</v>
      </c>
      <c r="B695" s="184" t="s">
        <v>843</v>
      </c>
      <c r="C695" s="184" t="s">
        <v>651</v>
      </c>
      <c r="D695" s="184" t="s">
        <v>667</v>
      </c>
      <c r="E695" s="184"/>
      <c r="F695" s="186">
        <v>300</v>
      </c>
      <c r="G695" s="186">
        <v>295</v>
      </c>
      <c r="H695" s="187">
        <f t="shared" si="10"/>
        <v>98.333333333333329</v>
      </c>
    </row>
    <row r="696" spans="1:8" ht="26.4" outlineLevel="7" x14ac:dyDescent="0.25">
      <c r="A696" s="189" t="s">
        <v>106</v>
      </c>
      <c r="B696" s="190" t="s">
        <v>843</v>
      </c>
      <c r="C696" s="190" t="s">
        <v>651</v>
      </c>
      <c r="D696" s="190" t="s">
        <v>667</v>
      </c>
      <c r="E696" s="190" t="s">
        <v>107</v>
      </c>
      <c r="F696" s="191">
        <v>300</v>
      </c>
      <c r="G696" s="191">
        <v>295</v>
      </c>
      <c r="H696" s="192">
        <f t="shared" si="10"/>
        <v>98.333333333333329</v>
      </c>
    </row>
    <row r="697" spans="1:8" outlineLevel="5" x14ac:dyDescent="0.25">
      <c r="A697" s="185" t="s">
        <v>668</v>
      </c>
      <c r="B697" s="184" t="s">
        <v>843</v>
      </c>
      <c r="C697" s="184" t="s">
        <v>651</v>
      </c>
      <c r="D697" s="184" t="s">
        <v>669</v>
      </c>
      <c r="E697" s="184"/>
      <c r="F697" s="186">
        <v>84505.4</v>
      </c>
      <c r="G697" s="186">
        <v>84505.4</v>
      </c>
      <c r="H697" s="187">
        <f t="shared" si="10"/>
        <v>100</v>
      </c>
    </row>
    <row r="698" spans="1:8" ht="26.4" outlineLevel="7" x14ac:dyDescent="0.25">
      <c r="A698" s="189" t="s">
        <v>106</v>
      </c>
      <c r="B698" s="190" t="s">
        <v>843</v>
      </c>
      <c r="C698" s="190" t="s">
        <v>651</v>
      </c>
      <c r="D698" s="190" t="s">
        <v>669</v>
      </c>
      <c r="E698" s="190" t="s">
        <v>107</v>
      </c>
      <c r="F698" s="191">
        <v>84505.4</v>
      </c>
      <c r="G698" s="191">
        <v>84505.4</v>
      </c>
      <c r="H698" s="192">
        <f t="shared" si="10"/>
        <v>100</v>
      </c>
    </row>
    <row r="699" spans="1:8" ht="26.4" outlineLevel="5" x14ac:dyDescent="0.25">
      <c r="A699" s="185" t="s">
        <v>670</v>
      </c>
      <c r="B699" s="184" t="s">
        <v>843</v>
      </c>
      <c r="C699" s="184" t="s">
        <v>651</v>
      </c>
      <c r="D699" s="184" t="s">
        <v>671</v>
      </c>
      <c r="E699" s="184"/>
      <c r="F699" s="186">
        <v>29</v>
      </c>
      <c r="G699" s="186">
        <v>25</v>
      </c>
      <c r="H699" s="187">
        <f t="shared" si="10"/>
        <v>86.206896551724142</v>
      </c>
    </row>
    <row r="700" spans="1:8" ht="26.4" outlineLevel="7" x14ac:dyDescent="0.25">
      <c r="A700" s="189" t="s">
        <v>106</v>
      </c>
      <c r="B700" s="190" t="s">
        <v>843</v>
      </c>
      <c r="C700" s="190" t="s">
        <v>651</v>
      </c>
      <c r="D700" s="190" t="s">
        <v>671</v>
      </c>
      <c r="E700" s="190" t="s">
        <v>107</v>
      </c>
      <c r="F700" s="191">
        <v>29</v>
      </c>
      <c r="G700" s="191">
        <v>25</v>
      </c>
      <c r="H700" s="192">
        <f t="shared" si="10"/>
        <v>86.206896551724142</v>
      </c>
    </row>
    <row r="701" spans="1:8" outlineLevel="5" x14ac:dyDescent="0.25">
      <c r="A701" s="185" t="s">
        <v>672</v>
      </c>
      <c r="B701" s="184" t="s">
        <v>843</v>
      </c>
      <c r="C701" s="184" t="s">
        <v>651</v>
      </c>
      <c r="D701" s="184" t="s">
        <v>673</v>
      </c>
      <c r="E701" s="184"/>
      <c r="F701" s="186">
        <v>1411.1</v>
      </c>
      <c r="G701" s="186">
        <v>1045.5999999999999</v>
      </c>
      <c r="H701" s="187">
        <f t="shared" si="10"/>
        <v>74.098221245836569</v>
      </c>
    </row>
    <row r="702" spans="1:8" outlineLevel="7" x14ac:dyDescent="0.25">
      <c r="A702" s="189" t="s">
        <v>44</v>
      </c>
      <c r="B702" s="190" t="s">
        <v>843</v>
      </c>
      <c r="C702" s="190" t="s">
        <v>651</v>
      </c>
      <c r="D702" s="190" t="s">
        <v>673</v>
      </c>
      <c r="E702" s="190" t="s">
        <v>45</v>
      </c>
      <c r="F702" s="191">
        <v>40</v>
      </c>
      <c r="G702" s="191">
        <v>40</v>
      </c>
      <c r="H702" s="192">
        <f t="shared" si="10"/>
        <v>100</v>
      </c>
    </row>
    <row r="703" spans="1:8" ht="26.4" outlineLevel="7" x14ac:dyDescent="0.25">
      <c r="A703" s="189" t="s">
        <v>106</v>
      </c>
      <c r="B703" s="190" t="s">
        <v>843</v>
      </c>
      <c r="C703" s="190" t="s">
        <v>651</v>
      </c>
      <c r="D703" s="190" t="s">
        <v>673</v>
      </c>
      <c r="E703" s="190" t="s">
        <v>107</v>
      </c>
      <c r="F703" s="191">
        <v>1371.1</v>
      </c>
      <c r="G703" s="191">
        <v>1005.6</v>
      </c>
      <c r="H703" s="192">
        <f t="shared" si="10"/>
        <v>73.342571657793016</v>
      </c>
    </row>
    <row r="704" spans="1:8" ht="26.4" outlineLevel="5" x14ac:dyDescent="0.25">
      <c r="A704" s="185" t="s">
        <v>674</v>
      </c>
      <c r="B704" s="184" t="s">
        <v>843</v>
      </c>
      <c r="C704" s="184" t="s">
        <v>651</v>
      </c>
      <c r="D704" s="184" t="s">
        <v>675</v>
      </c>
      <c r="E704" s="184"/>
      <c r="F704" s="186">
        <v>800</v>
      </c>
      <c r="G704" s="186">
        <v>800</v>
      </c>
      <c r="H704" s="187">
        <f t="shared" si="10"/>
        <v>100</v>
      </c>
    </row>
    <row r="705" spans="1:8" ht="26.4" outlineLevel="7" x14ac:dyDescent="0.25">
      <c r="A705" s="189" t="s">
        <v>106</v>
      </c>
      <c r="B705" s="190" t="s">
        <v>843</v>
      </c>
      <c r="C705" s="190" t="s">
        <v>651</v>
      </c>
      <c r="D705" s="190" t="s">
        <v>675</v>
      </c>
      <c r="E705" s="190" t="s">
        <v>107</v>
      </c>
      <c r="F705" s="191">
        <v>800</v>
      </c>
      <c r="G705" s="191">
        <v>800</v>
      </c>
      <c r="H705" s="192">
        <f t="shared" si="10"/>
        <v>100</v>
      </c>
    </row>
    <row r="706" spans="1:8" ht="26.4" outlineLevel="5" x14ac:dyDescent="0.25">
      <c r="A706" s="185" t="s">
        <v>676</v>
      </c>
      <c r="B706" s="184" t="s">
        <v>843</v>
      </c>
      <c r="C706" s="184" t="s">
        <v>651</v>
      </c>
      <c r="D706" s="184" t="s">
        <v>677</v>
      </c>
      <c r="E706" s="184"/>
      <c r="F706" s="186">
        <v>620.9</v>
      </c>
      <c r="G706" s="186">
        <v>620.4</v>
      </c>
      <c r="H706" s="187">
        <f t="shared" si="10"/>
        <v>99.919471734578835</v>
      </c>
    </row>
    <row r="707" spans="1:8" ht="26.4" outlineLevel="7" x14ac:dyDescent="0.25">
      <c r="A707" s="189" t="s">
        <v>106</v>
      </c>
      <c r="B707" s="190" t="s">
        <v>843</v>
      </c>
      <c r="C707" s="190" t="s">
        <v>651</v>
      </c>
      <c r="D707" s="190" t="s">
        <v>677</v>
      </c>
      <c r="E707" s="190" t="s">
        <v>107</v>
      </c>
      <c r="F707" s="191">
        <v>620.9</v>
      </c>
      <c r="G707" s="191">
        <v>620.4</v>
      </c>
      <c r="H707" s="192">
        <f t="shared" si="10"/>
        <v>99.919471734578835</v>
      </c>
    </row>
    <row r="708" spans="1:8" outlineLevel="4" x14ac:dyDescent="0.25">
      <c r="A708" s="185" t="s">
        <v>678</v>
      </c>
      <c r="B708" s="184" t="s">
        <v>843</v>
      </c>
      <c r="C708" s="184" t="s">
        <v>651</v>
      </c>
      <c r="D708" s="184" t="s">
        <v>679</v>
      </c>
      <c r="E708" s="184"/>
      <c r="F708" s="186">
        <v>8400.6</v>
      </c>
      <c r="G708" s="186">
        <v>8331.2000000000007</v>
      </c>
      <c r="H708" s="187">
        <f t="shared" si="10"/>
        <v>99.173868533200022</v>
      </c>
    </row>
    <row r="709" spans="1:8" outlineLevel="5" x14ac:dyDescent="0.25">
      <c r="A709" s="185" t="s">
        <v>668</v>
      </c>
      <c r="B709" s="184" t="s">
        <v>843</v>
      </c>
      <c r="C709" s="184" t="s">
        <v>651</v>
      </c>
      <c r="D709" s="184" t="s">
        <v>680</v>
      </c>
      <c r="E709" s="184"/>
      <c r="F709" s="186">
        <v>7640.6</v>
      </c>
      <c r="G709" s="186">
        <v>7640.6</v>
      </c>
      <c r="H709" s="187">
        <f t="shared" si="10"/>
        <v>100</v>
      </c>
    </row>
    <row r="710" spans="1:8" ht="26.4" outlineLevel="7" x14ac:dyDescent="0.25">
      <c r="A710" s="189" t="s">
        <v>106</v>
      </c>
      <c r="B710" s="190" t="s">
        <v>843</v>
      </c>
      <c r="C710" s="190" t="s">
        <v>651</v>
      </c>
      <c r="D710" s="190" t="s">
        <v>680</v>
      </c>
      <c r="E710" s="190" t="s">
        <v>107</v>
      </c>
      <c r="F710" s="191">
        <v>7640.6</v>
      </c>
      <c r="G710" s="191">
        <v>7640.6</v>
      </c>
      <c r="H710" s="192">
        <f t="shared" si="10"/>
        <v>100</v>
      </c>
    </row>
    <row r="711" spans="1:8" outlineLevel="5" x14ac:dyDescent="0.25">
      <c r="A711" s="185" t="s">
        <v>672</v>
      </c>
      <c r="B711" s="184" t="s">
        <v>843</v>
      </c>
      <c r="C711" s="184" t="s">
        <v>651</v>
      </c>
      <c r="D711" s="184" t="s">
        <v>681</v>
      </c>
      <c r="E711" s="184"/>
      <c r="F711" s="186">
        <v>560</v>
      </c>
      <c r="G711" s="186">
        <v>490.7</v>
      </c>
      <c r="H711" s="187">
        <f t="shared" si="10"/>
        <v>87.625</v>
      </c>
    </row>
    <row r="712" spans="1:8" ht="26.4" outlineLevel="7" x14ac:dyDescent="0.25">
      <c r="A712" s="189" t="s">
        <v>106</v>
      </c>
      <c r="B712" s="190" t="s">
        <v>843</v>
      </c>
      <c r="C712" s="190" t="s">
        <v>651</v>
      </c>
      <c r="D712" s="190" t="s">
        <v>681</v>
      </c>
      <c r="E712" s="190" t="s">
        <v>107</v>
      </c>
      <c r="F712" s="191">
        <v>560</v>
      </c>
      <c r="G712" s="191">
        <v>490.7</v>
      </c>
      <c r="H712" s="192">
        <f t="shared" ref="H712:H775" si="11">G712*100/F712</f>
        <v>87.625</v>
      </c>
    </row>
    <row r="713" spans="1:8" ht="26.4" outlineLevel="5" x14ac:dyDescent="0.25">
      <c r="A713" s="185" t="s">
        <v>674</v>
      </c>
      <c r="B713" s="184" t="s">
        <v>843</v>
      </c>
      <c r="C713" s="184" t="s">
        <v>651</v>
      </c>
      <c r="D713" s="184" t="s">
        <v>682</v>
      </c>
      <c r="E713" s="184"/>
      <c r="F713" s="186">
        <v>200</v>
      </c>
      <c r="G713" s="186">
        <v>200</v>
      </c>
      <c r="H713" s="187">
        <f t="shared" si="11"/>
        <v>100</v>
      </c>
    </row>
    <row r="714" spans="1:8" ht="26.4" outlineLevel="7" x14ac:dyDescent="0.25">
      <c r="A714" s="189" t="s">
        <v>106</v>
      </c>
      <c r="B714" s="190" t="s">
        <v>843</v>
      </c>
      <c r="C714" s="190" t="s">
        <v>651</v>
      </c>
      <c r="D714" s="190" t="s">
        <v>682</v>
      </c>
      <c r="E714" s="190" t="s">
        <v>107</v>
      </c>
      <c r="F714" s="191">
        <v>200</v>
      </c>
      <c r="G714" s="191">
        <v>200</v>
      </c>
      <c r="H714" s="192">
        <f t="shared" si="11"/>
        <v>100</v>
      </c>
    </row>
    <row r="715" spans="1:8" outlineLevel="2" x14ac:dyDescent="0.25">
      <c r="A715" s="185" t="s">
        <v>683</v>
      </c>
      <c r="B715" s="184" t="s">
        <v>843</v>
      </c>
      <c r="C715" s="184" t="s">
        <v>684</v>
      </c>
      <c r="D715" s="184"/>
      <c r="E715" s="184"/>
      <c r="F715" s="186">
        <v>12009.3</v>
      </c>
      <c r="G715" s="186">
        <v>11435.7</v>
      </c>
      <c r="H715" s="187">
        <f t="shared" si="11"/>
        <v>95.223701631235798</v>
      </c>
    </row>
    <row r="716" spans="1:8" outlineLevel="3" x14ac:dyDescent="0.25">
      <c r="A716" s="185" t="s">
        <v>26</v>
      </c>
      <c r="B716" s="184" t="s">
        <v>843</v>
      </c>
      <c r="C716" s="184" t="s">
        <v>684</v>
      </c>
      <c r="D716" s="184" t="s">
        <v>27</v>
      </c>
      <c r="E716" s="184"/>
      <c r="F716" s="186">
        <v>11919.3</v>
      </c>
      <c r="G716" s="186">
        <v>11370.6</v>
      </c>
      <c r="H716" s="187">
        <f t="shared" si="11"/>
        <v>95.396541743223182</v>
      </c>
    </row>
    <row r="717" spans="1:8" outlineLevel="4" x14ac:dyDescent="0.25">
      <c r="A717" s="185" t="s">
        <v>28</v>
      </c>
      <c r="B717" s="184" t="s">
        <v>843</v>
      </c>
      <c r="C717" s="184" t="s">
        <v>684</v>
      </c>
      <c r="D717" s="184" t="s">
        <v>29</v>
      </c>
      <c r="E717" s="184"/>
      <c r="F717" s="186">
        <v>25</v>
      </c>
      <c r="G717" s="186">
        <v>25</v>
      </c>
      <c r="H717" s="187">
        <f t="shared" si="11"/>
        <v>100</v>
      </c>
    </row>
    <row r="718" spans="1:8" ht="26.4" outlineLevel="5" x14ac:dyDescent="0.25">
      <c r="A718" s="185" t="s">
        <v>551</v>
      </c>
      <c r="B718" s="184" t="s">
        <v>843</v>
      </c>
      <c r="C718" s="184" t="s">
        <v>684</v>
      </c>
      <c r="D718" s="184" t="s">
        <v>552</v>
      </c>
      <c r="E718" s="184"/>
      <c r="F718" s="186">
        <v>25</v>
      </c>
      <c r="G718" s="186">
        <v>25</v>
      </c>
      <c r="H718" s="187">
        <f t="shared" si="11"/>
        <v>100</v>
      </c>
    </row>
    <row r="719" spans="1:8" ht="26.4" outlineLevel="7" x14ac:dyDescent="0.25">
      <c r="A719" s="189" t="s">
        <v>106</v>
      </c>
      <c r="B719" s="190" t="s">
        <v>843</v>
      </c>
      <c r="C719" s="190" t="s">
        <v>684</v>
      </c>
      <c r="D719" s="190" t="s">
        <v>552</v>
      </c>
      <c r="E719" s="190" t="s">
        <v>107</v>
      </c>
      <c r="F719" s="191">
        <v>25</v>
      </c>
      <c r="G719" s="191">
        <v>25</v>
      </c>
      <c r="H719" s="192">
        <f t="shared" si="11"/>
        <v>100</v>
      </c>
    </row>
    <row r="720" spans="1:8" outlineLevel="4" x14ac:dyDescent="0.25">
      <c r="A720" s="185" t="s">
        <v>603</v>
      </c>
      <c r="B720" s="184" t="s">
        <v>843</v>
      </c>
      <c r="C720" s="184" t="s">
        <v>684</v>
      </c>
      <c r="D720" s="184" t="s">
        <v>604</v>
      </c>
      <c r="E720" s="184"/>
      <c r="F720" s="186">
        <v>11894.3</v>
      </c>
      <c r="G720" s="186">
        <v>11345.6</v>
      </c>
      <c r="H720" s="187">
        <f t="shared" si="11"/>
        <v>95.386865977821316</v>
      </c>
    </row>
    <row r="721" spans="1:8" outlineLevel="5" x14ac:dyDescent="0.25">
      <c r="A721" s="185" t="s">
        <v>685</v>
      </c>
      <c r="B721" s="184" t="s">
        <v>843</v>
      </c>
      <c r="C721" s="184" t="s">
        <v>684</v>
      </c>
      <c r="D721" s="184" t="s">
        <v>686</v>
      </c>
      <c r="E721" s="184"/>
      <c r="F721" s="186">
        <v>10825.8</v>
      </c>
      <c r="G721" s="186">
        <v>10825.8</v>
      </c>
      <c r="H721" s="187">
        <f t="shared" si="11"/>
        <v>100</v>
      </c>
    </row>
    <row r="722" spans="1:8" ht="26.4" outlineLevel="7" x14ac:dyDescent="0.25">
      <c r="A722" s="189" t="s">
        <v>106</v>
      </c>
      <c r="B722" s="190" t="s">
        <v>843</v>
      </c>
      <c r="C722" s="190" t="s">
        <v>684</v>
      </c>
      <c r="D722" s="190" t="s">
        <v>686</v>
      </c>
      <c r="E722" s="190" t="s">
        <v>107</v>
      </c>
      <c r="F722" s="191">
        <v>10825.8</v>
      </c>
      <c r="G722" s="191">
        <v>10825.8</v>
      </c>
      <c r="H722" s="192">
        <f t="shared" si="11"/>
        <v>100</v>
      </c>
    </row>
    <row r="723" spans="1:8" outlineLevel="5" x14ac:dyDescent="0.25">
      <c r="A723" s="185" t="s">
        <v>687</v>
      </c>
      <c r="B723" s="184" t="s">
        <v>843</v>
      </c>
      <c r="C723" s="184" t="s">
        <v>684</v>
      </c>
      <c r="D723" s="184" t="s">
        <v>688</v>
      </c>
      <c r="E723" s="184"/>
      <c r="F723" s="186">
        <v>487.2</v>
      </c>
      <c r="G723" s="186">
        <v>487.2</v>
      </c>
      <c r="H723" s="187">
        <f t="shared" si="11"/>
        <v>100</v>
      </c>
    </row>
    <row r="724" spans="1:8" outlineLevel="7" x14ac:dyDescent="0.25">
      <c r="A724" s="189" t="s">
        <v>18</v>
      </c>
      <c r="B724" s="190" t="s">
        <v>843</v>
      </c>
      <c r="C724" s="190" t="s">
        <v>684</v>
      </c>
      <c r="D724" s="190" t="s">
        <v>688</v>
      </c>
      <c r="E724" s="190" t="s">
        <v>19</v>
      </c>
      <c r="F724" s="191">
        <v>486.4</v>
      </c>
      <c r="G724" s="191">
        <v>486.4</v>
      </c>
      <c r="H724" s="192">
        <f t="shared" si="11"/>
        <v>100</v>
      </c>
    </row>
    <row r="725" spans="1:8" outlineLevel="7" x14ac:dyDescent="0.25">
      <c r="A725" s="189" t="s">
        <v>20</v>
      </c>
      <c r="B725" s="190" t="s">
        <v>843</v>
      </c>
      <c r="C725" s="190" t="s">
        <v>684</v>
      </c>
      <c r="D725" s="190" t="s">
        <v>688</v>
      </c>
      <c r="E725" s="190" t="s">
        <v>21</v>
      </c>
      <c r="F725" s="191">
        <v>0.8</v>
      </c>
      <c r="G725" s="191">
        <v>0.8</v>
      </c>
      <c r="H725" s="192">
        <f t="shared" si="11"/>
        <v>100</v>
      </c>
    </row>
    <row r="726" spans="1:8" outlineLevel="5" x14ac:dyDescent="0.25">
      <c r="A726" s="185" t="s">
        <v>605</v>
      </c>
      <c r="B726" s="184" t="s">
        <v>843</v>
      </c>
      <c r="C726" s="184" t="s">
        <v>684</v>
      </c>
      <c r="D726" s="184" t="s">
        <v>606</v>
      </c>
      <c r="E726" s="184"/>
      <c r="F726" s="186">
        <v>581.29999999999995</v>
      </c>
      <c r="G726" s="186">
        <v>32.6</v>
      </c>
      <c r="H726" s="187">
        <f t="shared" si="11"/>
        <v>5.6081197316359885</v>
      </c>
    </row>
    <row r="727" spans="1:8" outlineLevel="7" x14ac:dyDescent="0.25">
      <c r="A727" s="189" t="s">
        <v>18</v>
      </c>
      <c r="B727" s="190" t="s">
        <v>843</v>
      </c>
      <c r="C727" s="190" t="s">
        <v>684</v>
      </c>
      <c r="D727" s="190" t="s">
        <v>606</v>
      </c>
      <c r="E727" s="190" t="s">
        <v>19</v>
      </c>
      <c r="F727" s="191">
        <v>507.7</v>
      </c>
      <c r="G727" s="191">
        <v>0</v>
      </c>
      <c r="H727" s="192">
        <f t="shared" si="11"/>
        <v>0</v>
      </c>
    </row>
    <row r="728" spans="1:8" ht="26.4" outlineLevel="7" x14ac:dyDescent="0.25">
      <c r="A728" s="189" t="s">
        <v>106</v>
      </c>
      <c r="B728" s="190" t="s">
        <v>843</v>
      </c>
      <c r="C728" s="190" t="s">
        <v>684</v>
      </c>
      <c r="D728" s="190" t="s">
        <v>606</v>
      </c>
      <c r="E728" s="190" t="s">
        <v>107</v>
      </c>
      <c r="F728" s="191">
        <v>73.599999999999994</v>
      </c>
      <c r="G728" s="191">
        <v>32.6</v>
      </c>
      <c r="H728" s="192">
        <f t="shared" si="11"/>
        <v>44.29347826086957</v>
      </c>
    </row>
    <row r="729" spans="1:8" outlineLevel="3" x14ac:dyDescent="0.25">
      <c r="A729" s="185" t="s">
        <v>98</v>
      </c>
      <c r="B729" s="184" t="s">
        <v>843</v>
      </c>
      <c r="C729" s="184" t="s">
        <v>684</v>
      </c>
      <c r="D729" s="184" t="s">
        <v>99</v>
      </c>
      <c r="E729" s="184"/>
      <c r="F729" s="186">
        <v>70</v>
      </c>
      <c r="G729" s="186">
        <v>65.099999999999994</v>
      </c>
      <c r="H729" s="187">
        <f t="shared" si="11"/>
        <v>92.999999999999986</v>
      </c>
    </row>
    <row r="730" spans="1:8" outlineLevel="4" x14ac:dyDescent="0.25">
      <c r="A730" s="185" t="s">
        <v>100</v>
      </c>
      <c r="B730" s="184" t="s">
        <v>843</v>
      </c>
      <c r="C730" s="184" t="s">
        <v>684</v>
      </c>
      <c r="D730" s="184" t="s">
        <v>101</v>
      </c>
      <c r="E730" s="184"/>
      <c r="F730" s="186">
        <v>70</v>
      </c>
      <c r="G730" s="186">
        <v>65.099999999999994</v>
      </c>
      <c r="H730" s="187">
        <f t="shared" si="11"/>
        <v>92.999999999999986</v>
      </c>
    </row>
    <row r="731" spans="1:8" ht="26.4" outlineLevel="5" x14ac:dyDescent="0.25">
      <c r="A731" s="185" t="s">
        <v>689</v>
      </c>
      <c r="B731" s="184" t="s">
        <v>843</v>
      </c>
      <c r="C731" s="184" t="s">
        <v>684</v>
      </c>
      <c r="D731" s="184" t="s">
        <v>690</v>
      </c>
      <c r="E731" s="184"/>
      <c r="F731" s="186">
        <v>70</v>
      </c>
      <c r="G731" s="186">
        <v>65.099999999999994</v>
      </c>
      <c r="H731" s="187">
        <f t="shared" si="11"/>
        <v>92.999999999999986</v>
      </c>
    </row>
    <row r="732" spans="1:8" outlineLevel="7" x14ac:dyDescent="0.25">
      <c r="A732" s="189" t="s">
        <v>44</v>
      </c>
      <c r="B732" s="190" t="s">
        <v>843</v>
      </c>
      <c r="C732" s="190" t="s">
        <v>684</v>
      </c>
      <c r="D732" s="190" t="s">
        <v>690</v>
      </c>
      <c r="E732" s="190" t="s">
        <v>45</v>
      </c>
      <c r="F732" s="191">
        <v>70</v>
      </c>
      <c r="G732" s="191">
        <v>65.099999999999994</v>
      </c>
      <c r="H732" s="192">
        <f t="shared" si="11"/>
        <v>92.999999999999986</v>
      </c>
    </row>
    <row r="733" spans="1:8" ht="26.4" outlineLevel="3" x14ac:dyDescent="0.25">
      <c r="A733" s="185" t="s">
        <v>58</v>
      </c>
      <c r="B733" s="184" t="s">
        <v>843</v>
      </c>
      <c r="C733" s="184" t="s">
        <v>684</v>
      </c>
      <c r="D733" s="184" t="s">
        <v>59</v>
      </c>
      <c r="E733" s="184"/>
      <c r="F733" s="186">
        <v>20</v>
      </c>
      <c r="G733" s="186">
        <v>0</v>
      </c>
      <c r="H733" s="187">
        <f t="shared" si="11"/>
        <v>0</v>
      </c>
    </row>
    <row r="734" spans="1:8" outlineLevel="4" x14ac:dyDescent="0.25">
      <c r="A734" s="185" t="s">
        <v>691</v>
      </c>
      <c r="B734" s="184" t="s">
        <v>843</v>
      </c>
      <c r="C734" s="184" t="s">
        <v>684</v>
      </c>
      <c r="D734" s="184" t="s">
        <v>692</v>
      </c>
      <c r="E734" s="184"/>
      <c r="F734" s="186">
        <v>20</v>
      </c>
      <c r="G734" s="186">
        <v>0</v>
      </c>
      <c r="H734" s="187">
        <f t="shared" si="11"/>
        <v>0</v>
      </c>
    </row>
    <row r="735" spans="1:8" ht="16.8" customHeight="1" outlineLevel="5" x14ac:dyDescent="0.25">
      <c r="A735" s="185" t="s">
        <v>693</v>
      </c>
      <c r="B735" s="184" t="s">
        <v>843</v>
      </c>
      <c r="C735" s="184" t="s">
        <v>684</v>
      </c>
      <c r="D735" s="184" t="s">
        <v>694</v>
      </c>
      <c r="E735" s="184"/>
      <c r="F735" s="186">
        <v>20</v>
      </c>
      <c r="G735" s="186">
        <v>0</v>
      </c>
      <c r="H735" s="187">
        <f t="shared" si="11"/>
        <v>0</v>
      </c>
    </row>
    <row r="736" spans="1:8" outlineLevel="7" x14ac:dyDescent="0.25">
      <c r="A736" s="189" t="s">
        <v>18</v>
      </c>
      <c r="B736" s="190" t="s">
        <v>843</v>
      </c>
      <c r="C736" s="190" t="s">
        <v>684</v>
      </c>
      <c r="D736" s="190" t="s">
        <v>694</v>
      </c>
      <c r="E736" s="190" t="s">
        <v>19</v>
      </c>
      <c r="F736" s="191">
        <v>20</v>
      </c>
      <c r="G736" s="191">
        <v>0</v>
      </c>
      <c r="H736" s="192">
        <f t="shared" si="11"/>
        <v>0</v>
      </c>
    </row>
    <row r="737" spans="1:8" outlineLevel="1" x14ac:dyDescent="0.25">
      <c r="A737" s="188" t="s">
        <v>835</v>
      </c>
      <c r="B737" s="184" t="s">
        <v>843</v>
      </c>
      <c r="C737" s="184" t="s">
        <v>695</v>
      </c>
      <c r="D737" s="184"/>
      <c r="E737" s="184"/>
      <c r="F737" s="186">
        <v>502677.3</v>
      </c>
      <c r="G737" s="186">
        <v>499869.1</v>
      </c>
      <c r="H737" s="187">
        <f t="shared" si="11"/>
        <v>99.441351340114224</v>
      </c>
    </row>
    <row r="738" spans="1:8" outlineLevel="2" x14ac:dyDescent="0.25">
      <c r="A738" s="185" t="s">
        <v>696</v>
      </c>
      <c r="B738" s="184" t="s">
        <v>843</v>
      </c>
      <c r="C738" s="184" t="s">
        <v>697</v>
      </c>
      <c r="D738" s="184"/>
      <c r="E738" s="184"/>
      <c r="F738" s="186">
        <v>502677.3</v>
      </c>
      <c r="G738" s="186">
        <v>499869.1</v>
      </c>
      <c r="H738" s="187">
        <f t="shared" si="11"/>
        <v>99.441351340114224</v>
      </c>
    </row>
    <row r="739" spans="1:8" outlineLevel="3" x14ac:dyDescent="0.25">
      <c r="A739" s="185" t="s">
        <v>609</v>
      </c>
      <c r="B739" s="184" t="s">
        <v>843</v>
      </c>
      <c r="C739" s="184" t="s">
        <v>697</v>
      </c>
      <c r="D739" s="184" t="s">
        <v>610</v>
      </c>
      <c r="E739" s="184"/>
      <c r="F739" s="186">
        <v>502677.3</v>
      </c>
      <c r="G739" s="186">
        <v>499869.1</v>
      </c>
      <c r="H739" s="187">
        <f t="shared" si="11"/>
        <v>99.441351340114224</v>
      </c>
    </row>
    <row r="740" spans="1:8" outlineLevel="4" x14ac:dyDescent="0.25">
      <c r="A740" s="185" t="s">
        <v>698</v>
      </c>
      <c r="B740" s="184" t="s">
        <v>843</v>
      </c>
      <c r="C740" s="184" t="s">
        <v>697</v>
      </c>
      <c r="D740" s="184" t="s">
        <v>699</v>
      </c>
      <c r="E740" s="184"/>
      <c r="F740" s="186">
        <v>29593</v>
      </c>
      <c r="G740" s="186">
        <v>28165.200000000001</v>
      </c>
      <c r="H740" s="187">
        <f t="shared" si="11"/>
        <v>95.175210353799883</v>
      </c>
    </row>
    <row r="741" spans="1:8" ht="26.4" outlineLevel="5" x14ac:dyDescent="0.25">
      <c r="A741" s="185" t="s">
        <v>700</v>
      </c>
      <c r="B741" s="184" t="s">
        <v>843</v>
      </c>
      <c r="C741" s="184" t="s">
        <v>697</v>
      </c>
      <c r="D741" s="184" t="s">
        <v>701</v>
      </c>
      <c r="E741" s="184"/>
      <c r="F741" s="186">
        <v>11843.3</v>
      </c>
      <c r="G741" s="186">
        <v>11843.3</v>
      </c>
      <c r="H741" s="187">
        <f t="shared" si="11"/>
        <v>100</v>
      </c>
    </row>
    <row r="742" spans="1:8" ht="26.4" outlineLevel="7" x14ac:dyDescent="0.25">
      <c r="A742" s="189" t="s">
        <v>106</v>
      </c>
      <c r="B742" s="190" t="s">
        <v>843</v>
      </c>
      <c r="C742" s="190" t="s">
        <v>697</v>
      </c>
      <c r="D742" s="190" t="s">
        <v>701</v>
      </c>
      <c r="E742" s="190" t="s">
        <v>107</v>
      </c>
      <c r="F742" s="191">
        <v>11843.3</v>
      </c>
      <c r="G742" s="191">
        <v>11843.3</v>
      </c>
      <c r="H742" s="192">
        <f t="shared" si="11"/>
        <v>100</v>
      </c>
    </row>
    <row r="743" spans="1:8" ht="26.4" outlineLevel="5" x14ac:dyDescent="0.25">
      <c r="A743" s="185" t="s">
        <v>702</v>
      </c>
      <c r="B743" s="184" t="s">
        <v>843</v>
      </c>
      <c r="C743" s="184" t="s">
        <v>697</v>
      </c>
      <c r="D743" s="184" t="s">
        <v>703</v>
      </c>
      <c r="E743" s="184"/>
      <c r="F743" s="186">
        <v>1545.9</v>
      </c>
      <c r="G743" s="186">
        <v>1545.9</v>
      </c>
      <c r="H743" s="187">
        <f t="shared" si="11"/>
        <v>100</v>
      </c>
    </row>
    <row r="744" spans="1:8" ht="26.4" outlineLevel="7" x14ac:dyDescent="0.25">
      <c r="A744" s="189" t="s">
        <v>106</v>
      </c>
      <c r="B744" s="190" t="s">
        <v>843</v>
      </c>
      <c r="C744" s="190" t="s">
        <v>697</v>
      </c>
      <c r="D744" s="190" t="s">
        <v>703</v>
      </c>
      <c r="E744" s="190" t="s">
        <v>107</v>
      </c>
      <c r="F744" s="191">
        <v>1545.9</v>
      </c>
      <c r="G744" s="191">
        <v>1545.9</v>
      </c>
      <c r="H744" s="192">
        <f t="shared" si="11"/>
        <v>100</v>
      </c>
    </row>
    <row r="745" spans="1:8" outlineLevel="5" x14ac:dyDescent="0.25">
      <c r="A745" s="185" t="s">
        <v>704</v>
      </c>
      <c r="B745" s="184" t="s">
        <v>843</v>
      </c>
      <c r="C745" s="184" t="s">
        <v>697</v>
      </c>
      <c r="D745" s="184" t="s">
        <v>705</v>
      </c>
      <c r="E745" s="184"/>
      <c r="F745" s="186">
        <v>14753.6</v>
      </c>
      <c r="G745" s="186">
        <v>13325.7</v>
      </c>
      <c r="H745" s="187">
        <f t="shared" si="11"/>
        <v>90.32168419911072</v>
      </c>
    </row>
    <row r="746" spans="1:8" ht="26.4" outlineLevel="7" x14ac:dyDescent="0.25">
      <c r="A746" s="189" t="s">
        <v>106</v>
      </c>
      <c r="B746" s="190" t="s">
        <v>843</v>
      </c>
      <c r="C746" s="190" t="s">
        <v>697</v>
      </c>
      <c r="D746" s="190" t="s">
        <v>705</v>
      </c>
      <c r="E746" s="190" t="s">
        <v>107</v>
      </c>
      <c r="F746" s="191">
        <v>14753.6</v>
      </c>
      <c r="G746" s="191">
        <v>13325.7</v>
      </c>
      <c r="H746" s="192">
        <f t="shared" si="11"/>
        <v>90.32168419911072</v>
      </c>
    </row>
    <row r="747" spans="1:8" ht="26.4" outlineLevel="5" x14ac:dyDescent="0.25">
      <c r="A747" s="185" t="s">
        <v>706</v>
      </c>
      <c r="B747" s="184" t="s">
        <v>843</v>
      </c>
      <c r="C747" s="184" t="s">
        <v>697</v>
      </c>
      <c r="D747" s="184" t="s">
        <v>707</v>
      </c>
      <c r="E747" s="184"/>
      <c r="F747" s="186">
        <v>1289.2</v>
      </c>
      <c r="G747" s="186">
        <v>1289.2</v>
      </c>
      <c r="H747" s="187">
        <f t="shared" si="11"/>
        <v>100</v>
      </c>
    </row>
    <row r="748" spans="1:8" ht="26.4" outlineLevel="7" x14ac:dyDescent="0.25">
      <c r="A748" s="189" t="s">
        <v>106</v>
      </c>
      <c r="B748" s="190" t="s">
        <v>843</v>
      </c>
      <c r="C748" s="190" t="s">
        <v>697</v>
      </c>
      <c r="D748" s="190" t="s">
        <v>707</v>
      </c>
      <c r="E748" s="190" t="s">
        <v>107</v>
      </c>
      <c r="F748" s="191">
        <v>1289.2</v>
      </c>
      <c r="G748" s="191">
        <v>1289.2</v>
      </c>
      <c r="H748" s="192">
        <f t="shared" si="11"/>
        <v>100</v>
      </c>
    </row>
    <row r="749" spans="1:8" ht="26.4" outlineLevel="5" x14ac:dyDescent="0.25">
      <c r="A749" s="185" t="s">
        <v>708</v>
      </c>
      <c r="B749" s="184" t="s">
        <v>843</v>
      </c>
      <c r="C749" s="184" t="s">
        <v>697</v>
      </c>
      <c r="D749" s="184" t="s">
        <v>709</v>
      </c>
      <c r="E749" s="184"/>
      <c r="F749" s="186">
        <v>161</v>
      </c>
      <c r="G749" s="186">
        <v>161</v>
      </c>
      <c r="H749" s="187">
        <f t="shared" si="11"/>
        <v>100</v>
      </c>
    </row>
    <row r="750" spans="1:8" ht="26.4" outlineLevel="7" x14ac:dyDescent="0.25">
      <c r="A750" s="189" t="s">
        <v>106</v>
      </c>
      <c r="B750" s="190" t="s">
        <v>843</v>
      </c>
      <c r="C750" s="190" t="s">
        <v>697</v>
      </c>
      <c r="D750" s="190" t="s">
        <v>709</v>
      </c>
      <c r="E750" s="190" t="s">
        <v>107</v>
      </c>
      <c r="F750" s="191">
        <v>161</v>
      </c>
      <c r="G750" s="191">
        <v>161</v>
      </c>
      <c r="H750" s="192">
        <f t="shared" si="11"/>
        <v>100</v>
      </c>
    </row>
    <row r="751" spans="1:8" outlineLevel="4" x14ac:dyDescent="0.25">
      <c r="A751" s="185" t="s">
        <v>710</v>
      </c>
      <c r="B751" s="184" t="s">
        <v>843</v>
      </c>
      <c r="C751" s="184" t="s">
        <v>697</v>
      </c>
      <c r="D751" s="184" t="s">
        <v>711</v>
      </c>
      <c r="E751" s="184"/>
      <c r="F751" s="186">
        <v>458455</v>
      </c>
      <c r="G751" s="186">
        <v>457422.4</v>
      </c>
      <c r="H751" s="187">
        <f t="shared" si="11"/>
        <v>99.774765244135196</v>
      </c>
    </row>
    <row r="752" spans="1:8" ht="26.4" outlineLevel="5" x14ac:dyDescent="0.25">
      <c r="A752" s="185" t="s">
        <v>524</v>
      </c>
      <c r="B752" s="184" t="s">
        <v>843</v>
      </c>
      <c r="C752" s="184" t="s">
        <v>697</v>
      </c>
      <c r="D752" s="184" t="s">
        <v>712</v>
      </c>
      <c r="E752" s="184"/>
      <c r="F752" s="186">
        <v>600</v>
      </c>
      <c r="G752" s="186">
        <v>295.5</v>
      </c>
      <c r="H752" s="187">
        <f t="shared" si="11"/>
        <v>49.25</v>
      </c>
    </row>
    <row r="753" spans="1:8" ht="26.4" outlineLevel="7" x14ac:dyDescent="0.25">
      <c r="A753" s="189" t="s">
        <v>106</v>
      </c>
      <c r="B753" s="190" t="s">
        <v>843</v>
      </c>
      <c r="C753" s="190" t="s">
        <v>697</v>
      </c>
      <c r="D753" s="190" t="s">
        <v>712</v>
      </c>
      <c r="E753" s="190" t="s">
        <v>107</v>
      </c>
      <c r="F753" s="191">
        <v>600</v>
      </c>
      <c r="G753" s="191">
        <v>295.5</v>
      </c>
      <c r="H753" s="192">
        <f t="shared" si="11"/>
        <v>49.25</v>
      </c>
    </row>
    <row r="754" spans="1:8" ht="26.4" outlineLevel="5" x14ac:dyDescent="0.25">
      <c r="A754" s="185" t="s">
        <v>713</v>
      </c>
      <c r="B754" s="184" t="s">
        <v>843</v>
      </c>
      <c r="C754" s="184" t="s">
        <v>697</v>
      </c>
      <c r="D754" s="184" t="s">
        <v>714</v>
      </c>
      <c r="E754" s="184"/>
      <c r="F754" s="186">
        <v>3983</v>
      </c>
      <c r="G754" s="186">
        <v>3922.2</v>
      </c>
      <c r="H754" s="187">
        <f t="shared" si="11"/>
        <v>98.473512427818221</v>
      </c>
    </row>
    <row r="755" spans="1:8" outlineLevel="7" x14ac:dyDescent="0.25">
      <c r="A755" s="189" t="s">
        <v>18</v>
      </c>
      <c r="B755" s="190" t="s">
        <v>843</v>
      </c>
      <c r="C755" s="190" t="s">
        <v>697</v>
      </c>
      <c r="D755" s="190" t="s">
        <v>714</v>
      </c>
      <c r="E755" s="190" t="s">
        <v>19</v>
      </c>
      <c r="F755" s="191">
        <v>5.9</v>
      </c>
      <c r="G755" s="191">
        <v>0</v>
      </c>
      <c r="H755" s="192">
        <f t="shared" si="11"/>
        <v>0</v>
      </c>
    </row>
    <row r="756" spans="1:8" ht="26.4" outlineLevel="7" x14ac:dyDescent="0.25">
      <c r="A756" s="189" t="s">
        <v>106</v>
      </c>
      <c r="B756" s="190" t="s">
        <v>843</v>
      </c>
      <c r="C756" s="190" t="s">
        <v>697</v>
      </c>
      <c r="D756" s="190" t="s">
        <v>714</v>
      </c>
      <c r="E756" s="190" t="s">
        <v>107</v>
      </c>
      <c r="F756" s="191">
        <v>3967.1</v>
      </c>
      <c r="G756" s="191">
        <v>3922.2</v>
      </c>
      <c r="H756" s="192">
        <f t="shared" si="11"/>
        <v>98.868190869904964</v>
      </c>
    </row>
    <row r="757" spans="1:8" outlineLevel="7" x14ac:dyDescent="0.25">
      <c r="A757" s="189" t="s">
        <v>20</v>
      </c>
      <c r="B757" s="190" t="s">
        <v>843</v>
      </c>
      <c r="C757" s="190" t="s">
        <v>697</v>
      </c>
      <c r="D757" s="190" t="s">
        <v>714</v>
      </c>
      <c r="E757" s="190" t="s">
        <v>21</v>
      </c>
      <c r="F757" s="191">
        <v>10</v>
      </c>
      <c r="G757" s="191">
        <v>0</v>
      </c>
      <c r="H757" s="192">
        <f t="shared" si="11"/>
        <v>0</v>
      </c>
    </row>
    <row r="758" spans="1:8" ht="26.4" outlineLevel="5" x14ac:dyDescent="0.25">
      <c r="A758" s="185" t="s">
        <v>715</v>
      </c>
      <c r="B758" s="184" t="s">
        <v>843</v>
      </c>
      <c r="C758" s="184" t="s">
        <v>697</v>
      </c>
      <c r="D758" s="184" t="s">
        <v>716</v>
      </c>
      <c r="E758" s="184"/>
      <c r="F758" s="186">
        <v>29166.7</v>
      </c>
      <c r="G758" s="186">
        <v>28506.2</v>
      </c>
      <c r="H758" s="187">
        <f t="shared" si="11"/>
        <v>97.735431159507243</v>
      </c>
    </row>
    <row r="759" spans="1:8" ht="26.4" outlineLevel="7" x14ac:dyDescent="0.25">
      <c r="A759" s="189" t="s">
        <v>106</v>
      </c>
      <c r="B759" s="190" t="s">
        <v>843</v>
      </c>
      <c r="C759" s="190" t="s">
        <v>697</v>
      </c>
      <c r="D759" s="190" t="s">
        <v>716</v>
      </c>
      <c r="E759" s="190" t="s">
        <v>107</v>
      </c>
      <c r="F759" s="191">
        <v>29166.7</v>
      </c>
      <c r="G759" s="191">
        <v>28506.2</v>
      </c>
      <c r="H759" s="192">
        <f t="shared" si="11"/>
        <v>97.735431159507243</v>
      </c>
    </row>
    <row r="760" spans="1:8" ht="26.4" outlineLevel="5" x14ac:dyDescent="0.25">
      <c r="A760" s="185" t="s">
        <v>706</v>
      </c>
      <c r="B760" s="184" t="s">
        <v>843</v>
      </c>
      <c r="C760" s="184" t="s">
        <v>697</v>
      </c>
      <c r="D760" s="184" t="s">
        <v>717</v>
      </c>
      <c r="E760" s="184"/>
      <c r="F760" s="186">
        <v>29076.799999999999</v>
      </c>
      <c r="G760" s="186">
        <v>29076.799999999999</v>
      </c>
      <c r="H760" s="187">
        <f t="shared" si="11"/>
        <v>100</v>
      </c>
    </row>
    <row r="761" spans="1:8" ht="26.4" outlineLevel="7" x14ac:dyDescent="0.25">
      <c r="A761" s="189" t="s">
        <v>106</v>
      </c>
      <c r="B761" s="190" t="s">
        <v>843</v>
      </c>
      <c r="C761" s="190" t="s">
        <v>697</v>
      </c>
      <c r="D761" s="190" t="s">
        <v>717</v>
      </c>
      <c r="E761" s="190" t="s">
        <v>107</v>
      </c>
      <c r="F761" s="191">
        <v>29076.799999999999</v>
      </c>
      <c r="G761" s="191">
        <v>29076.799999999999</v>
      </c>
      <c r="H761" s="192">
        <f t="shared" si="11"/>
        <v>100</v>
      </c>
    </row>
    <row r="762" spans="1:8" ht="26.4" outlineLevel="5" x14ac:dyDescent="0.25">
      <c r="A762" s="185" t="s">
        <v>718</v>
      </c>
      <c r="B762" s="184" t="s">
        <v>843</v>
      </c>
      <c r="C762" s="184" t="s">
        <v>697</v>
      </c>
      <c r="D762" s="184" t="s">
        <v>719</v>
      </c>
      <c r="E762" s="184"/>
      <c r="F762" s="186">
        <v>9541</v>
      </c>
      <c r="G762" s="186">
        <v>9541</v>
      </c>
      <c r="H762" s="187">
        <f t="shared" si="11"/>
        <v>100</v>
      </c>
    </row>
    <row r="763" spans="1:8" ht="26.4" outlineLevel="7" x14ac:dyDescent="0.25">
      <c r="A763" s="189" t="s">
        <v>106</v>
      </c>
      <c r="B763" s="190" t="s">
        <v>843</v>
      </c>
      <c r="C763" s="190" t="s">
        <v>697</v>
      </c>
      <c r="D763" s="190" t="s">
        <v>719</v>
      </c>
      <c r="E763" s="190" t="s">
        <v>107</v>
      </c>
      <c r="F763" s="191">
        <v>9541</v>
      </c>
      <c r="G763" s="191">
        <v>9541</v>
      </c>
      <c r="H763" s="192">
        <f t="shared" si="11"/>
        <v>100</v>
      </c>
    </row>
    <row r="764" spans="1:8" ht="26.4" outlineLevel="5" x14ac:dyDescent="0.25">
      <c r="A764" s="185" t="s">
        <v>720</v>
      </c>
      <c r="B764" s="184" t="s">
        <v>843</v>
      </c>
      <c r="C764" s="184" t="s">
        <v>697</v>
      </c>
      <c r="D764" s="184" t="s">
        <v>721</v>
      </c>
      <c r="E764" s="184"/>
      <c r="F764" s="186">
        <v>221228.5</v>
      </c>
      <c r="G764" s="186">
        <v>221228.5</v>
      </c>
      <c r="H764" s="187">
        <f t="shared" si="11"/>
        <v>100</v>
      </c>
    </row>
    <row r="765" spans="1:8" ht="26.4" outlineLevel="7" x14ac:dyDescent="0.25">
      <c r="A765" s="189" t="s">
        <v>106</v>
      </c>
      <c r="B765" s="190" t="s">
        <v>843</v>
      </c>
      <c r="C765" s="190" t="s">
        <v>697</v>
      </c>
      <c r="D765" s="190" t="s">
        <v>721</v>
      </c>
      <c r="E765" s="190" t="s">
        <v>107</v>
      </c>
      <c r="F765" s="191">
        <v>221228.5</v>
      </c>
      <c r="G765" s="191">
        <v>221228.5</v>
      </c>
      <c r="H765" s="192">
        <f t="shared" si="11"/>
        <v>100</v>
      </c>
    </row>
    <row r="766" spans="1:8" ht="26.4" outlineLevel="5" x14ac:dyDescent="0.25">
      <c r="A766" s="185" t="s">
        <v>715</v>
      </c>
      <c r="B766" s="184" t="s">
        <v>843</v>
      </c>
      <c r="C766" s="184" t="s">
        <v>697</v>
      </c>
      <c r="D766" s="184" t="s">
        <v>722</v>
      </c>
      <c r="E766" s="184"/>
      <c r="F766" s="186">
        <v>5981.2</v>
      </c>
      <c r="G766" s="186">
        <v>5977.6</v>
      </c>
      <c r="H766" s="187">
        <f t="shared" si="11"/>
        <v>99.939811409081798</v>
      </c>
    </row>
    <row r="767" spans="1:8" ht="26.4" outlineLevel="7" x14ac:dyDescent="0.25">
      <c r="A767" s="189" t="s">
        <v>106</v>
      </c>
      <c r="B767" s="190" t="s">
        <v>843</v>
      </c>
      <c r="C767" s="190" t="s">
        <v>697</v>
      </c>
      <c r="D767" s="190" t="s">
        <v>722</v>
      </c>
      <c r="E767" s="190" t="s">
        <v>107</v>
      </c>
      <c r="F767" s="191">
        <v>5981.2</v>
      </c>
      <c r="G767" s="191">
        <v>5977.6</v>
      </c>
      <c r="H767" s="192">
        <f t="shared" si="11"/>
        <v>99.939811409081798</v>
      </c>
    </row>
    <row r="768" spans="1:8" ht="26.4" outlineLevel="5" x14ac:dyDescent="0.25">
      <c r="A768" s="185" t="s">
        <v>723</v>
      </c>
      <c r="B768" s="184" t="s">
        <v>843</v>
      </c>
      <c r="C768" s="184" t="s">
        <v>697</v>
      </c>
      <c r="D768" s="184" t="s">
        <v>724</v>
      </c>
      <c r="E768" s="184"/>
      <c r="F768" s="186">
        <v>97619.199999999997</v>
      </c>
      <c r="G768" s="186">
        <v>97619.199999999997</v>
      </c>
      <c r="H768" s="187">
        <f t="shared" si="11"/>
        <v>100</v>
      </c>
    </row>
    <row r="769" spans="1:8" ht="26.4" outlineLevel="7" x14ac:dyDescent="0.25">
      <c r="A769" s="189" t="s">
        <v>106</v>
      </c>
      <c r="B769" s="190" t="s">
        <v>843</v>
      </c>
      <c r="C769" s="190" t="s">
        <v>697</v>
      </c>
      <c r="D769" s="190" t="s">
        <v>724</v>
      </c>
      <c r="E769" s="190" t="s">
        <v>107</v>
      </c>
      <c r="F769" s="191">
        <v>97619.199999999997</v>
      </c>
      <c r="G769" s="191">
        <v>97619.199999999997</v>
      </c>
      <c r="H769" s="192">
        <f t="shared" si="11"/>
        <v>100</v>
      </c>
    </row>
    <row r="770" spans="1:8" ht="26.4" outlineLevel="5" x14ac:dyDescent="0.25">
      <c r="A770" s="185" t="s">
        <v>725</v>
      </c>
      <c r="B770" s="184" t="s">
        <v>843</v>
      </c>
      <c r="C770" s="184" t="s">
        <v>697</v>
      </c>
      <c r="D770" s="184" t="s">
        <v>726</v>
      </c>
      <c r="E770" s="184"/>
      <c r="F770" s="186">
        <v>55298.400000000001</v>
      </c>
      <c r="G770" s="186">
        <v>55298.400000000001</v>
      </c>
      <c r="H770" s="187">
        <f t="shared" si="11"/>
        <v>100</v>
      </c>
    </row>
    <row r="771" spans="1:8" ht="26.4" outlineLevel="7" x14ac:dyDescent="0.25">
      <c r="A771" s="189" t="s">
        <v>106</v>
      </c>
      <c r="B771" s="190" t="s">
        <v>843</v>
      </c>
      <c r="C771" s="190" t="s">
        <v>697</v>
      </c>
      <c r="D771" s="190" t="s">
        <v>726</v>
      </c>
      <c r="E771" s="190" t="s">
        <v>107</v>
      </c>
      <c r="F771" s="191">
        <v>55298.400000000001</v>
      </c>
      <c r="G771" s="191">
        <v>55298.400000000001</v>
      </c>
      <c r="H771" s="192">
        <f t="shared" si="11"/>
        <v>100</v>
      </c>
    </row>
    <row r="772" spans="1:8" ht="26.4" outlineLevel="5" x14ac:dyDescent="0.25">
      <c r="A772" s="185" t="s">
        <v>727</v>
      </c>
      <c r="B772" s="184" t="s">
        <v>843</v>
      </c>
      <c r="C772" s="184" t="s">
        <v>697</v>
      </c>
      <c r="D772" s="184" t="s">
        <v>728</v>
      </c>
      <c r="E772" s="184"/>
      <c r="F772" s="186">
        <v>1252.7</v>
      </c>
      <c r="G772" s="186">
        <v>1249.5999999999999</v>
      </c>
      <c r="H772" s="187">
        <f t="shared" si="11"/>
        <v>99.752534525425062</v>
      </c>
    </row>
    <row r="773" spans="1:8" ht="26.4" outlineLevel="7" x14ac:dyDescent="0.25">
      <c r="A773" s="189" t="s">
        <v>106</v>
      </c>
      <c r="B773" s="190" t="s">
        <v>843</v>
      </c>
      <c r="C773" s="190" t="s">
        <v>697</v>
      </c>
      <c r="D773" s="190" t="s">
        <v>728</v>
      </c>
      <c r="E773" s="190" t="s">
        <v>107</v>
      </c>
      <c r="F773" s="191">
        <v>1252.7</v>
      </c>
      <c r="G773" s="191">
        <v>1249.5999999999999</v>
      </c>
      <c r="H773" s="192">
        <f t="shared" si="11"/>
        <v>99.752534525425062</v>
      </c>
    </row>
    <row r="774" spans="1:8" ht="26.4" outlineLevel="5" x14ac:dyDescent="0.25">
      <c r="A774" s="185" t="s">
        <v>729</v>
      </c>
      <c r="B774" s="184" t="s">
        <v>843</v>
      </c>
      <c r="C774" s="184" t="s">
        <v>697</v>
      </c>
      <c r="D774" s="184" t="s">
        <v>730</v>
      </c>
      <c r="E774" s="184"/>
      <c r="F774" s="186">
        <v>47.5</v>
      </c>
      <c r="G774" s="186">
        <v>47.5</v>
      </c>
      <c r="H774" s="187">
        <f t="shared" si="11"/>
        <v>100</v>
      </c>
    </row>
    <row r="775" spans="1:8" ht="26.4" outlineLevel="7" x14ac:dyDescent="0.25">
      <c r="A775" s="189" t="s">
        <v>106</v>
      </c>
      <c r="B775" s="190" t="s">
        <v>843</v>
      </c>
      <c r="C775" s="190" t="s">
        <v>697</v>
      </c>
      <c r="D775" s="190" t="s">
        <v>730</v>
      </c>
      <c r="E775" s="190" t="s">
        <v>107</v>
      </c>
      <c r="F775" s="191">
        <v>47.5</v>
      </c>
      <c r="G775" s="191">
        <v>47.5</v>
      </c>
      <c r="H775" s="192">
        <f t="shared" si="11"/>
        <v>100</v>
      </c>
    </row>
    <row r="776" spans="1:8" ht="26.4" outlineLevel="5" x14ac:dyDescent="0.25">
      <c r="A776" s="185" t="s">
        <v>708</v>
      </c>
      <c r="B776" s="184" t="s">
        <v>843</v>
      </c>
      <c r="C776" s="184" t="s">
        <v>697</v>
      </c>
      <c r="D776" s="184" t="s">
        <v>731</v>
      </c>
      <c r="E776" s="184"/>
      <c r="F776" s="186">
        <v>4660</v>
      </c>
      <c r="G776" s="186">
        <v>4660</v>
      </c>
      <c r="H776" s="187">
        <f t="shared" ref="H776:H839" si="12">G776*100/F776</f>
        <v>100</v>
      </c>
    </row>
    <row r="777" spans="1:8" ht="26.4" outlineLevel="7" x14ac:dyDescent="0.25">
      <c r="A777" s="189" t="s">
        <v>106</v>
      </c>
      <c r="B777" s="190" t="s">
        <v>843</v>
      </c>
      <c r="C777" s="190" t="s">
        <v>697</v>
      </c>
      <c r="D777" s="190" t="s">
        <v>731</v>
      </c>
      <c r="E777" s="190" t="s">
        <v>107</v>
      </c>
      <c r="F777" s="191">
        <v>4660</v>
      </c>
      <c r="G777" s="191">
        <v>4660</v>
      </c>
      <c r="H777" s="192">
        <f t="shared" si="12"/>
        <v>100</v>
      </c>
    </row>
    <row r="778" spans="1:8" outlineLevel="4" x14ac:dyDescent="0.25">
      <c r="A778" s="185" t="s">
        <v>732</v>
      </c>
      <c r="B778" s="184" t="s">
        <v>843</v>
      </c>
      <c r="C778" s="184" t="s">
        <v>697</v>
      </c>
      <c r="D778" s="184" t="s">
        <v>733</v>
      </c>
      <c r="E778" s="184"/>
      <c r="F778" s="186">
        <v>14629.3</v>
      </c>
      <c r="G778" s="186">
        <v>14281.6</v>
      </c>
      <c r="H778" s="187">
        <f t="shared" si="12"/>
        <v>97.62326290389835</v>
      </c>
    </row>
    <row r="779" spans="1:8" outlineLevel="5" x14ac:dyDescent="0.25">
      <c r="A779" s="185" t="s">
        <v>734</v>
      </c>
      <c r="B779" s="184" t="s">
        <v>843</v>
      </c>
      <c r="C779" s="184" t="s">
        <v>697</v>
      </c>
      <c r="D779" s="184" t="s">
        <v>735</v>
      </c>
      <c r="E779" s="184"/>
      <c r="F779" s="186">
        <v>8072.2</v>
      </c>
      <c r="G779" s="186">
        <v>8061.3</v>
      </c>
      <c r="H779" s="187">
        <f t="shared" si="12"/>
        <v>99.864968657862789</v>
      </c>
    </row>
    <row r="780" spans="1:8" ht="26.4" outlineLevel="7" x14ac:dyDescent="0.25">
      <c r="A780" s="189" t="s">
        <v>106</v>
      </c>
      <c r="B780" s="190" t="s">
        <v>843</v>
      </c>
      <c r="C780" s="190" t="s">
        <v>697</v>
      </c>
      <c r="D780" s="190" t="s">
        <v>735</v>
      </c>
      <c r="E780" s="190" t="s">
        <v>107</v>
      </c>
      <c r="F780" s="191">
        <v>8072.2</v>
      </c>
      <c r="G780" s="191">
        <v>8061.3</v>
      </c>
      <c r="H780" s="192">
        <f t="shared" si="12"/>
        <v>99.864968657862789</v>
      </c>
    </row>
    <row r="781" spans="1:8" outlineLevel="5" x14ac:dyDescent="0.25">
      <c r="A781" s="185" t="s">
        <v>736</v>
      </c>
      <c r="B781" s="184" t="s">
        <v>843</v>
      </c>
      <c r="C781" s="184" t="s">
        <v>697</v>
      </c>
      <c r="D781" s="184" t="s">
        <v>737</v>
      </c>
      <c r="E781" s="184"/>
      <c r="F781" s="186">
        <v>6557.1</v>
      </c>
      <c r="G781" s="186">
        <v>6220.2</v>
      </c>
      <c r="H781" s="187">
        <f t="shared" si="12"/>
        <v>94.862057921947198</v>
      </c>
    </row>
    <row r="782" spans="1:8" ht="26.4" outlineLevel="7" x14ac:dyDescent="0.25">
      <c r="A782" s="189" t="s">
        <v>106</v>
      </c>
      <c r="B782" s="190" t="s">
        <v>843</v>
      </c>
      <c r="C782" s="190" t="s">
        <v>697</v>
      </c>
      <c r="D782" s="190" t="s">
        <v>737</v>
      </c>
      <c r="E782" s="190" t="s">
        <v>107</v>
      </c>
      <c r="F782" s="191">
        <v>6557.1</v>
      </c>
      <c r="G782" s="191">
        <v>6220.2</v>
      </c>
      <c r="H782" s="192">
        <f t="shared" si="12"/>
        <v>94.862057921947198</v>
      </c>
    </row>
    <row r="783" spans="1:8" outlineLevel="1" x14ac:dyDescent="0.25">
      <c r="A783" s="188" t="s">
        <v>836</v>
      </c>
      <c r="B783" s="184" t="s">
        <v>843</v>
      </c>
      <c r="C783" s="184" t="s">
        <v>738</v>
      </c>
      <c r="D783" s="184"/>
      <c r="E783" s="184"/>
      <c r="F783" s="186">
        <v>52978.2</v>
      </c>
      <c r="G783" s="186">
        <v>26690.9</v>
      </c>
      <c r="H783" s="187">
        <f t="shared" si="12"/>
        <v>50.380911393743091</v>
      </c>
    </row>
    <row r="784" spans="1:8" outlineLevel="2" x14ac:dyDescent="0.25">
      <c r="A784" s="185" t="s">
        <v>739</v>
      </c>
      <c r="B784" s="184" t="s">
        <v>843</v>
      </c>
      <c r="C784" s="184" t="s">
        <v>740</v>
      </c>
      <c r="D784" s="184"/>
      <c r="E784" s="184"/>
      <c r="F784" s="186">
        <v>52978.2</v>
      </c>
      <c r="G784" s="186">
        <v>26690.9</v>
      </c>
      <c r="H784" s="187">
        <f t="shared" si="12"/>
        <v>50.380911393743091</v>
      </c>
    </row>
    <row r="785" spans="1:8" ht="26.4" outlineLevel="3" x14ac:dyDescent="0.25">
      <c r="A785" s="185" t="s">
        <v>64</v>
      </c>
      <c r="B785" s="184" t="s">
        <v>843</v>
      </c>
      <c r="C785" s="184" t="s">
        <v>740</v>
      </c>
      <c r="D785" s="184" t="s">
        <v>65</v>
      </c>
      <c r="E785" s="184"/>
      <c r="F785" s="186">
        <v>52091.199999999997</v>
      </c>
      <c r="G785" s="186">
        <v>25803.9</v>
      </c>
      <c r="H785" s="187">
        <f t="shared" si="12"/>
        <v>49.536006081641432</v>
      </c>
    </row>
    <row r="786" spans="1:8" outlineLevel="4" x14ac:dyDescent="0.25">
      <c r="A786" s="185" t="s">
        <v>741</v>
      </c>
      <c r="B786" s="184" t="s">
        <v>843</v>
      </c>
      <c r="C786" s="184" t="s">
        <v>740</v>
      </c>
      <c r="D786" s="184" t="s">
        <v>742</v>
      </c>
      <c r="E786" s="184"/>
      <c r="F786" s="186">
        <v>8441.2000000000007</v>
      </c>
      <c r="G786" s="186">
        <v>7829.3</v>
      </c>
      <c r="H786" s="187">
        <f t="shared" si="12"/>
        <v>92.751030659147986</v>
      </c>
    </row>
    <row r="787" spans="1:8" ht="26.4" outlineLevel="5" x14ac:dyDescent="0.25">
      <c r="A787" s="185" t="s">
        <v>743</v>
      </c>
      <c r="B787" s="184" t="s">
        <v>843</v>
      </c>
      <c r="C787" s="184" t="s">
        <v>740</v>
      </c>
      <c r="D787" s="184" t="s">
        <v>744</v>
      </c>
      <c r="E787" s="184"/>
      <c r="F787" s="186">
        <v>87.4</v>
      </c>
      <c r="G787" s="186">
        <v>87.4</v>
      </c>
      <c r="H787" s="187">
        <f t="shared" si="12"/>
        <v>100</v>
      </c>
    </row>
    <row r="788" spans="1:8" outlineLevel="7" x14ac:dyDescent="0.25">
      <c r="A788" s="189" t="s">
        <v>18</v>
      </c>
      <c r="B788" s="190" t="s">
        <v>843</v>
      </c>
      <c r="C788" s="190" t="s">
        <v>740</v>
      </c>
      <c r="D788" s="190" t="s">
        <v>744</v>
      </c>
      <c r="E788" s="190" t="s">
        <v>19</v>
      </c>
      <c r="F788" s="191">
        <v>87.4</v>
      </c>
      <c r="G788" s="191">
        <v>87.4</v>
      </c>
      <c r="H788" s="192">
        <f t="shared" si="12"/>
        <v>100</v>
      </c>
    </row>
    <row r="789" spans="1:8" outlineLevel="5" x14ac:dyDescent="0.25">
      <c r="A789" s="185" t="s">
        <v>745</v>
      </c>
      <c r="B789" s="184" t="s">
        <v>843</v>
      </c>
      <c r="C789" s="184" t="s">
        <v>740</v>
      </c>
      <c r="D789" s="184" t="s">
        <v>746</v>
      </c>
      <c r="E789" s="184"/>
      <c r="F789" s="186">
        <v>54.9</v>
      </c>
      <c r="G789" s="186">
        <v>54.9</v>
      </c>
      <c r="H789" s="187">
        <f t="shared" si="12"/>
        <v>100</v>
      </c>
    </row>
    <row r="790" spans="1:8" outlineLevel="7" x14ac:dyDescent="0.25">
      <c r="A790" s="189" t="s">
        <v>18</v>
      </c>
      <c r="B790" s="190" t="s">
        <v>843</v>
      </c>
      <c r="C790" s="190" t="s">
        <v>740</v>
      </c>
      <c r="D790" s="190" t="s">
        <v>746</v>
      </c>
      <c r="E790" s="190" t="s">
        <v>19</v>
      </c>
      <c r="F790" s="191">
        <v>54.9</v>
      </c>
      <c r="G790" s="191">
        <v>54.9</v>
      </c>
      <c r="H790" s="192">
        <f t="shared" si="12"/>
        <v>100</v>
      </c>
    </row>
    <row r="791" spans="1:8" outlineLevel="5" x14ac:dyDescent="0.25">
      <c r="A791" s="185" t="s">
        <v>747</v>
      </c>
      <c r="B791" s="184" t="s">
        <v>843</v>
      </c>
      <c r="C791" s="184" t="s">
        <v>740</v>
      </c>
      <c r="D791" s="184" t="s">
        <v>748</v>
      </c>
      <c r="E791" s="184"/>
      <c r="F791" s="186">
        <v>8033.3</v>
      </c>
      <c r="G791" s="186">
        <v>7421.4</v>
      </c>
      <c r="H791" s="187">
        <f t="shared" si="12"/>
        <v>92.382955945875295</v>
      </c>
    </row>
    <row r="792" spans="1:8" outlineLevel="7" x14ac:dyDescent="0.25">
      <c r="A792" s="189" t="s">
        <v>44</v>
      </c>
      <c r="B792" s="190" t="s">
        <v>843</v>
      </c>
      <c r="C792" s="190" t="s">
        <v>740</v>
      </c>
      <c r="D792" s="190" t="s">
        <v>748</v>
      </c>
      <c r="E792" s="190" t="s">
        <v>45</v>
      </c>
      <c r="F792" s="191">
        <v>8033.3</v>
      </c>
      <c r="G792" s="191">
        <v>7421.4</v>
      </c>
      <c r="H792" s="192">
        <f t="shared" si="12"/>
        <v>92.382955945875295</v>
      </c>
    </row>
    <row r="793" spans="1:8" outlineLevel="5" x14ac:dyDescent="0.25">
      <c r="A793" s="185" t="s">
        <v>749</v>
      </c>
      <c r="B793" s="184" t="s">
        <v>843</v>
      </c>
      <c r="C793" s="184" t="s">
        <v>740</v>
      </c>
      <c r="D793" s="184" t="s">
        <v>750</v>
      </c>
      <c r="E793" s="184"/>
      <c r="F793" s="186">
        <v>99</v>
      </c>
      <c r="G793" s="186">
        <v>99</v>
      </c>
      <c r="H793" s="187">
        <f t="shared" si="12"/>
        <v>100</v>
      </c>
    </row>
    <row r="794" spans="1:8" outlineLevel="7" x14ac:dyDescent="0.25">
      <c r="A794" s="189" t="s">
        <v>18</v>
      </c>
      <c r="B794" s="190" t="s">
        <v>843</v>
      </c>
      <c r="C794" s="190" t="s">
        <v>740</v>
      </c>
      <c r="D794" s="190" t="s">
        <v>750</v>
      </c>
      <c r="E794" s="190" t="s">
        <v>19</v>
      </c>
      <c r="F794" s="191">
        <v>99</v>
      </c>
      <c r="G794" s="191">
        <v>99</v>
      </c>
      <c r="H794" s="192">
        <f t="shared" si="12"/>
        <v>100</v>
      </c>
    </row>
    <row r="795" spans="1:8" outlineLevel="5" x14ac:dyDescent="0.25">
      <c r="A795" s="185" t="s">
        <v>751</v>
      </c>
      <c r="B795" s="184" t="s">
        <v>843</v>
      </c>
      <c r="C795" s="184" t="s">
        <v>740</v>
      </c>
      <c r="D795" s="184" t="s">
        <v>752</v>
      </c>
      <c r="E795" s="184"/>
      <c r="F795" s="186">
        <v>100</v>
      </c>
      <c r="G795" s="186">
        <v>100</v>
      </c>
      <c r="H795" s="187">
        <f t="shared" si="12"/>
        <v>100</v>
      </c>
    </row>
    <row r="796" spans="1:8" outlineLevel="7" x14ac:dyDescent="0.25">
      <c r="A796" s="189" t="s">
        <v>18</v>
      </c>
      <c r="B796" s="190" t="s">
        <v>843</v>
      </c>
      <c r="C796" s="190" t="s">
        <v>740</v>
      </c>
      <c r="D796" s="190" t="s">
        <v>752</v>
      </c>
      <c r="E796" s="190" t="s">
        <v>19</v>
      </c>
      <c r="F796" s="191">
        <v>100</v>
      </c>
      <c r="G796" s="191">
        <v>100</v>
      </c>
      <c r="H796" s="192">
        <f t="shared" si="12"/>
        <v>100</v>
      </c>
    </row>
    <row r="797" spans="1:8" outlineLevel="5" x14ac:dyDescent="0.25">
      <c r="A797" s="185" t="s">
        <v>753</v>
      </c>
      <c r="B797" s="184" t="s">
        <v>843</v>
      </c>
      <c r="C797" s="184" t="s">
        <v>740</v>
      </c>
      <c r="D797" s="184" t="s">
        <v>754</v>
      </c>
      <c r="E797" s="184"/>
      <c r="F797" s="186">
        <v>66.599999999999994</v>
      </c>
      <c r="G797" s="186">
        <v>66.599999999999994</v>
      </c>
      <c r="H797" s="187">
        <f t="shared" si="12"/>
        <v>100</v>
      </c>
    </row>
    <row r="798" spans="1:8" outlineLevel="7" x14ac:dyDescent="0.25">
      <c r="A798" s="189" t="s">
        <v>18</v>
      </c>
      <c r="B798" s="190" t="s">
        <v>843</v>
      </c>
      <c r="C798" s="190" t="s">
        <v>740</v>
      </c>
      <c r="D798" s="190" t="s">
        <v>754</v>
      </c>
      <c r="E798" s="190" t="s">
        <v>19</v>
      </c>
      <c r="F798" s="191">
        <v>66.599999999999994</v>
      </c>
      <c r="G798" s="191">
        <v>66.599999999999994</v>
      </c>
      <c r="H798" s="192">
        <f t="shared" si="12"/>
        <v>100</v>
      </c>
    </row>
    <row r="799" spans="1:8" ht="26.4" outlineLevel="4" x14ac:dyDescent="0.25">
      <c r="A799" s="185" t="s">
        <v>66</v>
      </c>
      <c r="B799" s="184" t="s">
        <v>843</v>
      </c>
      <c r="C799" s="184" t="s">
        <v>740</v>
      </c>
      <c r="D799" s="184" t="s">
        <v>67</v>
      </c>
      <c r="E799" s="184"/>
      <c r="F799" s="186">
        <v>43650</v>
      </c>
      <c r="G799" s="186">
        <v>17974.599999999999</v>
      </c>
      <c r="H799" s="187">
        <f t="shared" si="12"/>
        <v>41.178923253150053</v>
      </c>
    </row>
    <row r="800" spans="1:8" ht="26.4" outlineLevel="5" x14ac:dyDescent="0.25">
      <c r="A800" s="185" t="s">
        <v>755</v>
      </c>
      <c r="B800" s="184" t="s">
        <v>843</v>
      </c>
      <c r="C800" s="184" t="s">
        <v>740</v>
      </c>
      <c r="D800" s="184" t="s">
        <v>756</v>
      </c>
      <c r="E800" s="184"/>
      <c r="F800" s="186">
        <v>43650</v>
      </c>
      <c r="G800" s="186">
        <v>17974.599999999999</v>
      </c>
      <c r="H800" s="187">
        <f t="shared" si="12"/>
        <v>41.178923253150053</v>
      </c>
    </row>
    <row r="801" spans="1:8" outlineLevel="7" x14ac:dyDescent="0.25">
      <c r="A801" s="189" t="s">
        <v>18</v>
      </c>
      <c r="B801" s="190" t="s">
        <v>843</v>
      </c>
      <c r="C801" s="190" t="s">
        <v>740</v>
      </c>
      <c r="D801" s="190" t="s">
        <v>756</v>
      </c>
      <c r="E801" s="190" t="s">
        <v>19</v>
      </c>
      <c r="F801" s="191">
        <v>43650</v>
      </c>
      <c r="G801" s="191">
        <v>17974.599999999999</v>
      </c>
      <c r="H801" s="192">
        <f t="shared" si="12"/>
        <v>41.178923253150053</v>
      </c>
    </row>
    <row r="802" spans="1:8" outlineLevel="3" x14ac:dyDescent="0.25">
      <c r="A802" s="185" t="s">
        <v>8</v>
      </c>
      <c r="B802" s="184" t="s">
        <v>843</v>
      </c>
      <c r="C802" s="184" t="s">
        <v>740</v>
      </c>
      <c r="D802" s="184" t="s">
        <v>9</v>
      </c>
      <c r="E802" s="184"/>
      <c r="F802" s="186">
        <v>887</v>
      </c>
      <c r="G802" s="186">
        <v>887</v>
      </c>
      <c r="H802" s="187">
        <f t="shared" si="12"/>
        <v>100</v>
      </c>
    </row>
    <row r="803" spans="1:8" outlineLevel="4" x14ac:dyDescent="0.25">
      <c r="A803" s="185" t="s">
        <v>20</v>
      </c>
      <c r="B803" s="184" t="s">
        <v>843</v>
      </c>
      <c r="C803" s="184" t="s">
        <v>740</v>
      </c>
      <c r="D803" s="184" t="s">
        <v>209</v>
      </c>
      <c r="E803" s="184"/>
      <c r="F803" s="186">
        <v>887</v>
      </c>
      <c r="G803" s="186">
        <v>887</v>
      </c>
      <c r="H803" s="187">
        <f t="shared" si="12"/>
        <v>100</v>
      </c>
    </row>
    <row r="804" spans="1:8" outlineLevel="7" x14ac:dyDescent="0.25">
      <c r="A804" s="189" t="s">
        <v>18</v>
      </c>
      <c r="B804" s="190" t="s">
        <v>843</v>
      </c>
      <c r="C804" s="190" t="s">
        <v>740</v>
      </c>
      <c r="D804" s="190" t="s">
        <v>209</v>
      </c>
      <c r="E804" s="190" t="s">
        <v>19</v>
      </c>
      <c r="F804" s="191">
        <v>887</v>
      </c>
      <c r="G804" s="191">
        <v>887</v>
      </c>
      <c r="H804" s="192">
        <f t="shared" si="12"/>
        <v>100</v>
      </c>
    </row>
    <row r="805" spans="1:8" outlineLevel="1" x14ac:dyDescent="0.25">
      <c r="A805" s="188" t="s">
        <v>837</v>
      </c>
      <c r="B805" s="184" t="s">
        <v>843</v>
      </c>
      <c r="C805" s="184" t="s">
        <v>757</v>
      </c>
      <c r="D805" s="184"/>
      <c r="E805" s="184"/>
      <c r="F805" s="186">
        <v>160982.70000000001</v>
      </c>
      <c r="G805" s="186">
        <v>144267.29999999999</v>
      </c>
      <c r="H805" s="187">
        <f t="shared" si="12"/>
        <v>89.616648248538496</v>
      </c>
    </row>
    <row r="806" spans="1:8" outlineLevel="2" x14ac:dyDescent="0.25">
      <c r="A806" s="185" t="s">
        <v>758</v>
      </c>
      <c r="B806" s="184" t="s">
        <v>843</v>
      </c>
      <c r="C806" s="184" t="s">
        <v>759</v>
      </c>
      <c r="D806" s="184"/>
      <c r="E806" s="184"/>
      <c r="F806" s="186">
        <v>13900</v>
      </c>
      <c r="G806" s="186">
        <v>13826.3</v>
      </c>
      <c r="H806" s="187">
        <f t="shared" si="12"/>
        <v>99.469784172661875</v>
      </c>
    </row>
    <row r="807" spans="1:8" ht="26.4" outlineLevel="3" x14ac:dyDescent="0.25">
      <c r="A807" s="185" t="s">
        <v>32</v>
      </c>
      <c r="B807" s="184" t="s">
        <v>843</v>
      </c>
      <c r="C807" s="184" t="s">
        <v>759</v>
      </c>
      <c r="D807" s="184" t="s">
        <v>33</v>
      </c>
      <c r="E807" s="184"/>
      <c r="F807" s="186">
        <v>13900</v>
      </c>
      <c r="G807" s="186">
        <v>13826.3</v>
      </c>
      <c r="H807" s="187">
        <f t="shared" si="12"/>
        <v>99.469784172661875</v>
      </c>
    </row>
    <row r="808" spans="1:8" outlineLevel="4" x14ac:dyDescent="0.25">
      <c r="A808" s="185" t="s">
        <v>40</v>
      </c>
      <c r="B808" s="184" t="s">
        <v>843</v>
      </c>
      <c r="C808" s="184" t="s">
        <v>759</v>
      </c>
      <c r="D808" s="184" t="s">
        <v>41</v>
      </c>
      <c r="E808" s="184"/>
      <c r="F808" s="186">
        <v>13900</v>
      </c>
      <c r="G808" s="186">
        <v>13826.3</v>
      </c>
      <c r="H808" s="187">
        <f t="shared" si="12"/>
        <v>99.469784172661875</v>
      </c>
    </row>
    <row r="809" spans="1:8" ht="26.4" outlineLevel="5" x14ac:dyDescent="0.25">
      <c r="A809" s="185" t="s">
        <v>760</v>
      </c>
      <c r="B809" s="184" t="s">
        <v>843</v>
      </c>
      <c r="C809" s="184" t="s">
        <v>759</v>
      </c>
      <c r="D809" s="184" t="s">
        <v>761</v>
      </c>
      <c r="E809" s="184"/>
      <c r="F809" s="186">
        <v>13900</v>
      </c>
      <c r="G809" s="186">
        <v>13826.3</v>
      </c>
      <c r="H809" s="187">
        <f t="shared" si="12"/>
        <v>99.469784172661875</v>
      </c>
    </row>
    <row r="810" spans="1:8" outlineLevel="7" x14ac:dyDescent="0.25">
      <c r="A810" s="189" t="s">
        <v>44</v>
      </c>
      <c r="B810" s="190" t="s">
        <v>843</v>
      </c>
      <c r="C810" s="190" t="s">
        <v>759</v>
      </c>
      <c r="D810" s="190" t="s">
        <v>761</v>
      </c>
      <c r="E810" s="190" t="s">
        <v>45</v>
      </c>
      <c r="F810" s="191">
        <v>13900</v>
      </c>
      <c r="G810" s="191">
        <v>13826.3</v>
      </c>
      <c r="H810" s="192">
        <f t="shared" si="12"/>
        <v>99.469784172661875</v>
      </c>
    </row>
    <row r="811" spans="1:8" outlineLevel="2" x14ac:dyDescent="0.25">
      <c r="A811" s="185" t="s">
        <v>762</v>
      </c>
      <c r="B811" s="184" t="s">
        <v>843</v>
      </c>
      <c r="C811" s="184" t="s">
        <v>763</v>
      </c>
      <c r="D811" s="184"/>
      <c r="E811" s="184"/>
      <c r="F811" s="186">
        <v>60170.7</v>
      </c>
      <c r="G811" s="186">
        <v>56806.5</v>
      </c>
      <c r="H811" s="187">
        <f t="shared" si="12"/>
        <v>94.408906660550741</v>
      </c>
    </row>
    <row r="812" spans="1:8" outlineLevel="3" x14ac:dyDescent="0.25">
      <c r="A812" s="185" t="s">
        <v>221</v>
      </c>
      <c r="B812" s="184" t="s">
        <v>843</v>
      </c>
      <c r="C812" s="184" t="s">
        <v>763</v>
      </c>
      <c r="D812" s="184" t="s">
        <v>222</v>
      </c>
      <c r="E812" s="184"/>
      <c r="F812" s="186">
        <v>1601.7</v>
      </c>
      <c r="G812" s="186">
        <v>1601.7</v>
      </c>
      <c r="H812" s="187">
        <f t="shared" si="12"/>
        <v>100</v>
      </c>
    </row>
    <row r="813" spans="1:8" outlineLevel="4" x14ac:dyDescent="0.25">
      <c r="A813" s="185" t="s">
        <v>227</v>
      </c>
      <c r="B813" s="184" t="s">
        <v>843</v>
      </c>
      <c r="C813" s="184" t="s">
        <v>763</v>
      </c>
      <c r="D813" s="184" t="s">
        <v>228</v>
      </c>
      <c r="E813" s="184"/>
      <c r="F813" s="186">
        <v>1601.7</v>
      </c>
      <c r="G813" s="186">
        <v>1601.7</v>
      </c>
      <c r="H813" s="187">
        <f t="shared" si="12"/>
        <v>100</v>
      </c>
    </row>
    <row r="814" spans="1:8" ht="26.4" outlineLevel="5" x14ac:dyDescent="0.25">
      <c r="A814" s="185" t="s">
        <v>764</v>
      </c>
      <c r="B814" s="184" t="s">
        <v>843</v>
      </c>
      <c r="C814" s="184" t="s">
        <v>763</v>
      </c>
      <c r="D814" s="184" t="s">
        <v>765</v>
      </c>
      <c r="E814" s="184"/>
      <c r="F814" s="186">
        <v>530.9</v>
      </c>
      <c r="G814" s="186">
        <v>530.9</v>
      </c>
      <c r="H814" s="187">
        <f t="shared" si="12"/>
        <v>100</v>
      </c>
    </row>
    <row r="815" spans="1:8" outlineLevel="7" x14ac:dyDescent="0.25">
      <c r="A815" s="189" t="s">
        <v>44</v>
      </c>
      <c r="B815" s="190" t="s">
        <v>843</v>
      </c>
      <c r="C815" s="190" t="s">
        <v>763</v>
      </c>
      <c r="D815" s="190" t="s">
        <v>765</v>
      </c>
      <c r="E815" s="190" t="s">
        <v>45</v>
      </c>
      <c r="F815" s="191">
        <v>530.9</v>
      </c>
      <c r="G815" s="191">
        <v>530.9</v>
      </c>
      <c r="H815" s="192">
        <f t="shared" si="12"/>
        <v>100</v>
      </c>
    </row>
    <row r="816" spans="1:8" ht="26.4" outlineLevel="5" x14ac:dyDescent="0.25">
      <c r="A816" s="185" t="s">
        <v>766</v>
      </c>
      <c r="B816" s="184" t="s">
        <v>843</v>
      </c>
      <c r="C816" s="184" t="s">
        <v>763</v>
      </c>
      <c r="D816" s="184" t="s">
        <v>767</v>
      </c>
      <c r="E816" s="184"/>
      <c r="F816" s="186">
        <v>1070.8</v>
      </c>
      <c r="G816" s="186">
        <v>1070.8</v>
      </c>
      <c r="H816" s="187">
        <f t="shared" si="12"/>
        <v>100</v>
      </c>
    </row>
    <row r="817" spans="1:8" outlineLevel="7" x14ac:dyDescent="0.25">
      <c r="A817" s="189" t="s">
        <v>44</v>
      </c>
      <c r="B817" s="190" t="s">
        <v>843</v>
      </c>
      <c r="C817" s="190" t="s">
        <v>763</v>
      </c>
      <c r="D817" s="190" t="s">
        <v>767</v>
      </c>
      <c r="E817" s="190" t="s">
        <v>45</v>
      </c>
      <c r="F817" s="191">
        <v>1070.8</v>
      </c>
      <c r="G817" s="191">
        <v>1070.8</v>
      </c>
      <c r="H817" s="192">
        <f t="shared" si="12"/>
        <v>100</v>
      </c>
    </row>
    <row r="818" spans="1:8" outlineLevel="3" x14ac:dyDescent="0.25">
      <c r="A818" s="185" t="s">
        <v>312</v>
      </c>
      <c r="B818" s="184" t="s">
        <v>843</v>
      </c>
      <c r="C818" s="184" t="s">
        <v>763</v>
      </c>
      <c r="D818" s="184" t="s">
        <v>313</v>
      </c>
      <c r="E818" s="184"/>
      <c r="F818" s="186">
        <v>8352</v>
      </c>
      <c r="G818" s="186">
        <v>8351.6</v>
      </c>
      <c r="H818" s="187">
        <f t="shared" si="12"/>
        <v>99.995210727969351</v>
      </c>
    </row>
    <row r="819" spans="1:8" outlineLevel="4" x14ac:dyDescent="0.25">
      <c r="A819" s="185" t="s">
        <v>768</v>
      </c>
      <c r="B819" s="184" t="s">
        <v>843</v>
      </c>
      <c r="C819" s="184" t="s">
        <v>763</v>
      </c>
      <c r="D819" s="184" t="s">
        <v>769</v>
      </c>
      <c r="E819" s="184"/>
      <c r="F819" s="186">
        <v>8352</v>
      </c>
      <c r="G819" s="186">
        <v>8351.6</v>
      </c>
      <c r="H819" s="187">
        <f t="shared" si="12"/>
        <v>99.995210727969351</v>
      </c>
    </row>
    <row r="820" spans="1:8" outlineLevel="5" x14ac:dyDescent="0.25">
      <c r="A820" s="185" t="s">
        <v>770</v>
      </c>
      <c r="B820" s="184" t="s">
        <v>843</v>
      </c>
      <c r="C820" s="184" t="s">
        <v>763</v>
      </c>
      <c r="D820" s="184" t="s">
        <v>771</v>
      </c>
      <c r="E820" s="184"/>
      <c r="F820" s="186">
        <v>8352</v>
      </c>
      <c r="G820" s="186">
        <v>8351.6</v>
      </c>
      <c r="H820" s="187">
        <f t="shared" si="12"/>
        <v>99.995210727969351</v>
      </c>
    </row>
    <row r="821" spans="1:8" outlineLevel="7" x14ac:dyDescent="0.25">
      <c r="A821" s="189" t="s">
        <v>44</v>
      </c>
      <c r="B821" s="190" t="s">
        <v>843</v>
      </c>
      <c r="C821" s="190" t="s">
        <v>763</v>
      </c>
      <c r="D821" s="190" t="s">
        <v>771</v>
      </c>
      <c r="E821" s="190" t="s">
        <v>45</v>
      </c>
      <c r="F821" s="191">
        <v>8352</v>
      </c>
      <c r="G821" s="191">
        <v>8351.6</v>
      </c>
      <c r="H821" s="192">
        <f t="shared" si="12"/>
        <v>99.995210727969351</v>
      </c>
    </row>
    <row r="822" spans="1:8" ht="26.4" outlineLevel="3" x14ac:dyDescent="0.25">
      <c r="A822" s="185" t="s">
        <v>32</v>
      </c>
      <c r="B822" s="184" t="s">
        <v>843</v>
      </c>
      <c r="C822" s="184" t="s">
        <v>763</v>
      </c>
      <c r="D822" s="184" t="s">
        <v>33</v>
      </c>
      <c r="E822" s="184"/>
      <c r="F822" s="186">
        <v>458</v>
      </c>
      <c r="G822" s="186">
        <v>452.1</v>
      </c>
      <c r="H822" s="187">
        <f t="shared" si="12"/>
        <v>98.711790393013104</v>
      </c>
    </row>
    <row r="823" spans="1:8" outlineLevel="4" x14ac:dyDescent="0.25">
      <c r="A823" s="185" t="s">
        <v>40</v>
      </c>
      <c r="B823" s="184" t="s">
        <v>843</v>
      </c>
      <c r="C823" s="184" t="s">
        <v>763</v>
      </c>
      <c r="D823" s="184" t="s">
        <v>41</v>
      </c>
      <c r="E823" s="184"/>
      <c r="F823" s="186">
        <v>458</v>
      </c>
      <c r="G823" s="186">
        <v>452.1</v>
      </c>
      <c r="H823" s="187">
        <f t="shared" si="12"/>
        <v>98.711790393013104</v>
      </c>
    </row>
    <row r="824" spans="1:8" ht="26.4" outlineLevel="5" x14ac:dyDescent="0.25">
      <c r="A824" s="185" t="s">
        <v>772</v>
      </c>
      <c r="B824" s="184" t="s">
        <v>843</v>
      </c>
      <c r="C824" s="184" t="s">
        <v>763</v>
      </c>
      <c r="D824" s="184" t="s">
        <v>773</v>
      </c>
      <c r="E824" s="184"/>
      <c r="F824" s="186">
        <v>458</v>
      </c>
      <c r="G824" s="186">
        <v>452.1</v>
      </c>
      <c r="H824" s="187">
        <f t="shared" si="12"/>
        <v>98.711790393013104</v>
      </c>
    </row>
    <row r="825" spans="1:8" outlineLevel="7" x14ac:dyDescent="0.25">
      <c r="A825" s="189" t="s">
        <v>44</v>
      </c>
      <c r="B825" s="190" t="s">
        <v>843</v>
      </c>
      <c r="C825" s="190" t="s">
        <v>763</v>
      </c>
      <c r="D825" s="190" t="s">
        <v>773</v>
      </c>
      <c r="E825" s="190" t="s">
        <v>45</v>
      </c>
      <c r="F825" s="191">
        <v>458</v>
      </c>
      <c r="G825" s="191">
        <v>452.1</v>
      </c>
      <c r="H825" s="192">
        <f t="shared" si="12"/>
        <v>98.711790393013104</v>
      </c>
    </row>
    <row r="826" spans="1:8" ht="26.4" outlineLevel="3" x14ac:dyDescent="0.25">
      <c r="A826" s="185" t="s">
        <v>64</v>
      </c>
      <c r="B826" s="184" t="s">
        <v>843</v>
      </c>
      <c r="C826" s="184" t="s">
        <v>763</v>
      </c>
      <c r="D826" s="184" t="s">
        <v>65</v>
      </c>
      <c r="E826" s="184"/>
      <c r="F826" s="186">
        <v>49733</v>
      </c>
      <c r="G826" s="186">
        <v>46375.1</v>
      </c>
      <c r="H826" s="187">
        <f t="shared" si="12"/>
        <v>93.248145094806262</v>
      </c>
    </row>
    <row r="827" spans="1:8" ht="26.4" outlineLevel="4" x14ac:dyDescent="0.25">
      <c r="A827" s="185" t="s">
        <v>66</v>
      </c>
      <c r="B827" s="184" t="s">
        <v>843</v>
      </c>
      <c r="C827" s="184" t="s">
        <v>763</v>
      </c>
      <c r="D827" s="184" t="s">
        <v>67</v>
      </c>
      <c r="E827" s="184"/>
      <c r="F827" s="186">
        <v>49733</v>
      </c>
      <c r="G827" s="186">
        <v>46375.1</v>
      </c>
      <c r="H827" s="187">
        <f t="shared" si="12"/>
        <v>93.248145094806262</v>
      </c>
    </row>
    <row r="828" spans="1:8" ht="26.4" outlineLevel="5" x14ac:dyDescent="0.25">
      <c r="A828" s="185" t="s">
        <v>774</v>
      </c>
      <c r="B828" s="184" t="s">
        <v>843</v>
      </c>
      <c r="C828" s="184" t="s">
        <v>763</v>
      </c>
      <c r="D828" s="184" t="s">
        <v>775</v>
      </c>
      <c r="E828" s="184"/>
      <c r="F828" s="186">
        <v>310</v>
      </c>
      <c r="G828" s="186">
        <v>0</v>
      </c>
      <c r="H828" s="187">
        <f t="shared" si="12"/>
        <v>0</v>
      </c>
    </row>
    <row r="829" spans="1:8" outlineLevel="7" x14ac:dyDescent="0.25">
      <c r="A829" s="189" t="s">
        <v>18</v>
      </c>
      <c r="B829" s="190" t="s">
        <v>843</v>
      </c>
      <c r="C829" s="190" t="s">
        <v>763</v>
      </c>
      <c r="D829" s="190" t="s">
        <v>775</v>
      </c>
      <c r="E829" s="190" t="s">
        <v>19</v>
      </c>
      <c r="F829" s="191">
        <v>310</v>
      </c>
      <c r="G829" s="191">
        <v>0</v>
      </c>
      <c r="H829" s="192">
        <f t="shared" si="12"/>
        <v>0</v>
      </c>
    </row>
    <row r="830" spans="1:8" outlineLevel="5" x14ac:dyDescent="0.25">
      <c r="A830" s="185" t="s">
        <v>44</v>
      </c>
      <c r="B830" s="184" t="s">
        <v>843</v>
      </c>
      <c r="C830" s="184" t="s">
        <v>763</v>
      </c>
      <c r="D830" s="184" t="s">
        <v>776</v>
      </c>
      <c r="E830" s="184"/>
      <c r="F830" s="186">
        <v>500</v>
      </c>
      <c r="G830" s="186">
        <v>145</v>
      </c>
      <c r="H830" s="187">
        <f t="shared" si="12"/>
        <v>29</v>
      </c>
    </row>
    <row r="831" spans="1:8" outlineLevel="7" x14ac:dyDescent="0.25">
      <c r="A831" s="189" t="s">
        <v>44</v>
      </c>
      <c r="B831" s="190" t="s">
        <v>843</v>
      </c>
      <c r="C831" s="190" t="s">
        <v>763</v>
      </c>
      <c r="D831" s="190" t="s">
        <v>776</v>
      </c>
      <c r="E831" s="190" t="s">
        <v>45</v>
      </c>
      <c r="F831" s="191">
        <v>500</v>
      </c>
      <c r="G831" s="191">
        <v>145</v>
      </c>
      <c r="H831" s="192">
        <f t="shared" si="12"/>
        <v>29</v>
      </c>
    </row>
    <row r="832" spans="1:8" ht="26.4" outlineLevel="5" x14ac:dyDescent="0.25">
      <c r="A832" s="185" t="s">
        <v>777</v>
      </c>
      <c r="B832" s="184" t="s">
        <v>843</v>
      </c>
      <c r="C832" s="184" t="s">
        <v>763</v>
      </c>
      <c r="D832" s="184" t="s">
        <v>778</v>
      </c>
      <c r="E832" s="184"/>
      <c r="F832" s="186">
        <v>505</v>
      </c>
      <c r="G832" s="186">
        <v>494.7</v>
      </c>
      <c r="H832" s="187">
        <f t="shared" si="12"/>
        <v>97.960396039603964</v>
      </c>
    </row>
    <row r="833" spans="1:8" outlineLevel="7" x14ac:dyDescent="0.25">
      <c r="A833" s="189" t="s">
        <v>18</v>
      </c>
      <c r="B833" s="190" t="s">
        <v>843</v>
      </c>
      <c r="C833" s="190" t="s">
        <v>763</v>
      </c>
      <c r="D833" s="190" t="s">
        <v>778</v>
      </c>
      <c r="E833" s="190" t="s">
        <v>19</v>
      </c>
      <c r="F833" s="191">
        <v>505</v>
      </c>
      <c r="G833" s="191">
        <v>494.7</v>
      </c>
      <c r="H833" s="192">
        <f t="shared" si="12"/>
        <v>97.960396039603964</v>
      </c>
    </row>
    <row r="834" spans="1:8" outlineLevel="5" x14ac:dyDescent="0.25">
      <c r="A834" s="185" t="s">
        <v>779</v>
      </c>
      <c r="B834" s="184" t="s">
        <v>843</v>
      </c>
      <c r="C834" s="184" t="s">
        <v>763</v>
      </c>
      <c r="D834" s="184" t="s">
        <v>780</v>
      </c>
      <c r="E834" s="184"/>
      <c r="F834" s="186">
        <v>50</v>
      </c>
      <c r="G834" s="186">
        <v>0</v>
      </c>
      <c r="H834" s="187">
        <f t="shared" si="12"/>
        <v>0</v>
      </c>
    </row>
    <row r="835" spans="1:8" outlineLevel="7" x14ac:dyDescent="0.25">
      <c r="A835" s="189" t="s">
        <v>18</v>
      </c>
      <c r="B835" s="190" t="s">
        <v>843</v>
      </c>
      <c r="C835" s="190" t="s">
        <v>763</v>
      </c>
      <c r="D835" s="190" t="s">
        <v>780</v>
      </c>
      <c r="E835" s="190" t="s">
        <v>19</v>
      </c>
      <c r="F835" s="191">
        <v>50</v>
      </c>
      <c r="G835" s="191">
        <v>0</v>
      </c>
      <c r="H835" s="192">
        <f t="shared" si="12"/>
        <v>0</v>
      </c>
    </row>
    <row r="836" spans="1:8" outlineLevel="5" x14ac:dyDescent="0.25">
      <c r="A836" s="185" t="s">
        <v>781</v>
      </c>
      <c r="B836" s="184" t="s">
        <v>843</v>
      </c>
      <c r="C836" s="184" t="s">
        <v>763</v>
      </c>
      <c r="D836" s="184" t="s">
        <v>782</v>
      </c>
      <c r="E836" s="184"/>
      <c r="F836" s="186">
        <v>95</v>
      </c>
      <c r="G836" s="186">
        <v>89.8</v>
      </c>
      <c r="H836" s="187">
        <f t="shared" si="12"/>
        <v>94.526315789473685</v>
      </c>
    </row>
    <row r="837" spans="1:8" outlineLevel="7" x14ac:dyDescent="0.25">
      <c r="A837" s="189" t="s">
        <v>18</v>
      </c>
      <c r="B837" s="190" t="s">
        <v>843</v>
      </c>
      <c r="C837" s="190" t="s">
        <v>763</v>
      </c>
      <c r="D837" s="190" t="s">
        <v>782</v>
      </c>
      <c r="E837" s="190" t="s">
        <v>19</v>
      </c>
      <c r="F837" s="191">
        <v>95</v>
      </c>
      <c r="G837" s="191">
        <v>89.8</v>
      </c>
      <c r="H837" s="192">
        <f t="shared" si="12"/>
        <v>94.526315789473685</v>
      </c>
    </row>
    <row r="838" spans="1:8" ht="26.4" outlineLevel="5" x14ac:dyDescent="0.25">
      <c r="A838" s="185" t="s">
        <v>783</v>
      </c>
      <c r="B838" s="184" t="s">
        <v>843</v>
      </c>
      <c r="C838" s="184" t="s">
        <v>763</v>
      </c>
      <c r="D838" s="184" t="s">
        <v>784</v>
      </c>
      <c r="E838" s="184"/>
      <c r="F838" s="186">
        <v>48273</v>
      </c>
      <c r="G838" s="186">
        <v>45645.599999999999</v>
      </c>
      <c r="H838" s="187">
        <f t="shared" si="12"/>
        <v>94.557205891492131</v>
      </c>
    </row>
    <row r="839" spans="1:8" outlineLevel="7" x14ac:dyDescent="0.25">
      <c r="A839" s="189" t="s">
        <v>18</v>
      </c>
      <c r="B839" s="190" t="s">
        <v>843</v>
      </c>
      <c r="C839" s="190" t="s">
        <v>763</v>
      </c>
      <c r="D839" s="190" t="s">
        <v>784</v>
      </c>
      <c r="E839" s="190" t="s">
        <v>19</v>
      </c>
      <c r="F839" s="191">
        <v>563.6</v>
      </c>
      <c r="G839" s="191">
        <v>450.3</v>
      </c>
      <c r="H839" s="192">
        <f t="shared" si="12"/>
        <v>79.897090134847403</v>
      </c>
    </row>
    <row r="840" spans="1:8" outlineLevel="7" x14ac:dyDescent="0.25">
      <c r="A840" s="189" t="s">
        <v>44</v>
      </c>
      <c r="B840" s="190" t="s">
        <v>843</v>
      </c>
      <c r="C840" s="190" t="s">
        <v>763</v>
      </c>
      <c r="D840" s="190" t="s">
        <v>784</v>
      </c>
      <c r="E840" s="190" t="s">
        <v>45</v>
      </c>
      <c r="F840" s="191">
        <v>47709.4</v>
      </c>
      <c r="G840" s="191">
        <v>45195.3</v>
      </c>
      <c r="H840" s="192">
        <f t="shared" ref="H840:H903" si="13">G840*100/F840</f>
        <v>94.730388560744842</v>
      </c>
    </row>
    <row r="841" spans="1:8" outlineLevel="3" x14ac:dyDescent="0.25">
      <c r="A841" s="185" t="s">
        <v>8</v>
      </c>
      <c r="B841" s="184" t="s">
        <v>843</v>
      </c>
      <c r="C841" s="184" t="s">
        <v>763</v>
      </c>
      <c r="D841" s="184" t="s">
        <v>9</v>
      </c>
      <c r="E841" s="184"/>
      <c r="F841" s="186">
        <v>26</v>
      </c>
      <c r="G841" s="186">
        <v>26</v>
      </c>
      <c r="H841" s="187">
        <f t="shared" si="13"/>
        <v>100</v>
      </c>
    </row>
    <row r="842" spans="1:8" outlineLevel="4" x14ac:dyDescent="0.25">
      <c r="A842" s="185" t="s">
        <v>20</v>
      </c>
      <c r="B842" s="184" t="s">
        <v>843</v>
      </c>
      <c r="C842" s="184" t="s">
        <v>763</v>
      </c>
      <c r="D842" s="184" t="s">
        <v>209</v>
      </c>
      <c r="E842" s="184"/>
      <c r="F842" s="186">
        <v>26</v>
      </c>
      <c r="G842" s="186">
        <v>26</v>
      </c>
      <c r="H842" s="187">
        <f t="shared" si="13"/>
        <v>100</v>
      </c>
    </row>
    <row r="843" spans="1:8" outlineLevel="7" x14ac:dyDescent="0.25">
      <c r="A843" s="189" t="s">
        <v>44</v>
      </c>
      <c r="B843" s="190" t="s">
        <v>843</v>
      </c>
      <c r="C843" s="190" t="s">
        <v>763</v>
      </c>
      <c r="D843" s="190" t="s">
        <v>209</v>
      </c>
      <c r="E843" s="190" t="s">
        <v>45</v>
      </c>
      <c r="F843" s="191">
        <v>26</v>
      </c>
      <c r="G843" s="191">
        <v>26</v>
      </c>
      <c r="H843" s="192">
        <f t="shared" si="13"/>
        <v>100</v>
      </c>
    </row>
    <row r="844" spans="1:8" outlineLevel="2" x14ac:dyDescent="0.25">
      <c r="A844" s="185" t="s">
        <v>785</v>
      </c>
      <c r="B844" s="184" t="s">
        <v>843</v>
      </c>
      <c r="C844" s="184" t="s">
        <v>786</v>
      </c>
      <c r="D844" s="184"/>
      <c r="E844" s="184"/>
      <c r="F844" s="186">
        <v>86912</v>
      </c>
      <c r="G844" s="186">
        <v>73634.5</v>
      </c>
      <c r="H844" s="187">
        <f t="shared" si="13"/>
        <v>84.723053203240056</v>
      </c>
    </row>
    <row r="845" spans="1:8" outlineLevel="3" x14ac:dyDescent="0.25">
      <c r="A845" s="185" t="s">
        <v>26</v>
      </c>
      <c r="B845" s="184" t="s">
        <v>843</v>
      </c>
      <c r="C845" s="184" t="s">
        <v>786</v>
      </c>
      <c r="D845" s="184" t="s">
        <v>27</v>
      </c>
      <c r="E845" s="184"/>
      <c r="F845" s="186">
        <v>49608</v>
      </c>
      <c r="G845" s="186">
        <v>40324.9</v>
      </c>
      <c r="H845" s="187">
        <f t="shared" si="13"/>
        <v>81.287090791807771</v>
      </c>
    </row>
    <row r="846" spans="1:8" outlineLevel="4" x14ac:dyDescent="0.25">
      <c r="A846" s="185" t="s">
        <v>94</v>
      </c>
      <c r="B846" s="184" t="s">
        <v>843</v>
      </c>
      <c r="C846" s="184" t="s">
        <v>786</v>
      </c>
      <c r="D846" s="184" t="s">
        <v>95</v>
      </c>
      <c r="E846" s="184"/>
      <c r="F846" s="186">
        <v>49608</v>
      </c>
      <c r="G846" s="186">
        <v>40324.9</v>
      </c>
      <c r="H846" s="187">
        <f t="shared" si="13"/>
        <v>81.287090791807771</v>
      </c>
    </row>
    <row r="847" spans="1:8" ht="39.6" outlineLevel="5" x14ac:dyDescent="0.25">
      <c r="A847" s="185" t="s">
        <v>96</v>
      </c>
      <c r="B847" s="184" t="s">
        <v>843</v>
      </c>
      <c r="C847" s="184" t="s">
        <v>786</v>
      </c>
      <c r="D847" s="184" t="s">
        <v>97</v>
      </c>
      <c r="E847" s="184"/>
      <c r="F847" s="186">
        <v>49608</v>
      </c>
      <c r="G847" s="186">
        <v>40324.9</v>
      </c>
      <c r="H847" s="187">
        <f t="shared" si="13"/>
        <v>81.287090791807771</v>
      </c>
    </row>
    <row r="848" spans="1:8" outlineLevel="7" x14ac:dyDescent="0.25">
      <c r="A848" s="189" t="s">
        <v>18</v>
      </c>
      <c r="B848" s="190" t="s">
        <v>843</v>
      </c>
      <c r="C848" s="190" t="s">
        <v>786</v>
      </c>
      <c r="D848" s="190" t="s">
        <v>97</v>
      </c>
      <c r="E848" s="190" t="s">
        <v>19</v>
      </c>
      <c r="F848" s="191">
        <v>491</v>
      </c>
      <c r="G848" s="191">
        <v>251.8</v>
      </c>
      <c r="H848" s="192">
        <f t="shared" si="13"/>
        <v>51.283095723014256</v>
      </c>
    </row>
    <row r="849" spans="1:8" outlineLevel="7" x14ac:dyDescent="0.25">
      <c r="A849" s="189" t="s">
        <v>44</v>
      </c>
      <c r="B849" s="190" t="s">
        <v>843</v>
      </c>
      <c r="C849" s="190" t="s">
        <v>786</v>
      </c>
      <c r="D849" s="190" t="s">
        <v>97</v>
      </c>
      <c r="E849" s="190" t="s">
        <v>45</v>
      </c>
      <c r="F849" s="191">
        <v>49117</v>
      </c>
      <c r="G849" s="191">
        <v>40073.1</v>
      </c>
      <c r="H849" s="192">
        <f t="shared" si="13"/>
        <v>81.587026894965078</v>
      </c>
    </row>
    <row r="850" spans="1:8" outlineLevel="3" x14ac:dyDescent="0.25">
      <c r="A850" s="185" t="s">
        <v>312</v>
      </c>
      <c r="B850" s="184" t="s">
        <v>843</v>
      </c>
      <c r="C850" s="184" t="s">
        <v>786</v>
      </c>
      <c r="D850" s="184" t="s">
        <v>313</v>
      </c>
      <c r="E850" s="184"/>
      <c r="F850" s="186">
        <v>37304</v>
      </c>
      <c r="G850" s="186">
        <v>33309.599999999999</v>
      </c>
      <c r="H850" s="187">
        <f t="shared" si="13"/>
        <v>89.292301093716489</v>
      </c>
    </row>
    <row r="851" spans="1:8" ht="26.4" outlineLevel="4" x14ac:dyDescent="0.25">
      <c r="A851" s="185" t="s">
        <v>787</v>
      </c>
      <c r="B851" s="184" t="s">
        <v>843</v>
      </c>
      <c r="C851" s="184" t="s">
        <v>786</v>
      </c>
      <c r="D851" s="184" t="s">
        <v>788</v>
      </c>
      <c r="E851" s="184"/>
      <c r="F851" s="186">
        <v>37304</v>
      </c>
      <c r="G851" s="186">
        <v>33309.599999999999</v>
      </c>
      <c r="H851" s="187">
        <f t="shared" si="13"/>
        <v>89.292301093716489</v>
      </c>
    </row>
    <row r="852" spans="1:8" ht="26.4" outlineLevel="5" x14ac:dyDescent="0.25">
      <c r="A852" s="185" t="s">
        <v>789</v>
      </c>
      <c r="B852" s="184" t="s">
        <v>843</v>
      </c>
      <c r="C852" s="184" t="s">
        <v>786</v>
      </c>
      <c r="D852" s="184" t="s">
        <v>790</v>
      </c>
      <c r="E852" s="184"/>
      <c r="F852" s="186">
        <v>37304</v>
      </c>
      <c r="G852" s="186">
        <v>33309.599999999999</v>
      </c>
      <c r="H852" s="187">
        <f t="shared" si="13"/>
        <v>89.292301093716489</v>
      </c>
    </row>
    <row r="853" spans="1:8" outlineLevel="7" x14ac:dyDescent="0.25">
      <c r="A853" s="189" t="s">
        <v>142</v>
      </c>
      <c r="B853" s="190" t="s">
        <v>843</v>
      </c>
      <c r="C853" s="190" t="s">
        <v>786</v>
      </c>
      <c r="D853" s="190" t="s">
        <v>790</v>
      </c>
      <c r="E853" s="190" t="s">
        <v>143</v>
      </c>
      <c r="F853" s="191">
        <v>37304</v>
      </c>
      <c r="G853" s="191">
        <v>33309.599999999999</v>
      </c>
      <c r="H853" s="192">
        <f t="shared" si="13"/>
        <v>89.292301093716489</v>
      </c>
    </row>
    <row r="854" spans="1:8" outlineLevel="1" x14ac:dyDescent="0.25">
      <c r="A854" s="188" t="s">
        <v>838</v>
      </c>
      <c r="B854" s="184" t="s">
        <v>843</v>
      </c>
      <c r="C854" s="184" t="s">
        <v>791</v>
      </c>
      <c r="D854" s="184"/>
      <c r="E854" s="184"/>
      <c r="F854" s="186">
        <v>139294.1</v>
      </c>
      <c r="G854" s="186">
        <v>126029.3</v>
      </c>
      <c r="H854" s="187">
        <f t="shared" si="13"/>
        <v>90.477127171933333</v>
      </c>
    </row>
    <row r="855" spans="1:8" outlineLevel="2" x14ac:dyDescent="0.25">
      <c r="A855" s="185" t="s">
        <v>792</v>
      </c>
      <c r="B855" s="184" t="s">
        <v>843</v>
      </c>
      <c r="C855" s="184" t="s">
        <v>793</v>
      </c>
      <c r="D855" s="184"/>
      <c r="E855" s="184"/>
      <c r="F855" s="186">
        <v>139294.1</v>
      </c>
      <c r="G855" s="186">
        <v>126029.3</v>
      </c>
      <c r="H855" s="187">
        <f t="shared" si="13"/>
        <v>90.477127171933333</v>
      </c>
    </row>
    <row r="856" spans="1:8" outlineLevel="3" x14ac:dyDescent="0.25">
      <c r="A856" s="185" t="s">
        <v>634</v>
      </c>
      <c r="B856" s="184" t="s">
        <v>843</v>
      </c>
      <c r="C856" s="184" t="s">
        <v>793</v>
      </c>
      <c r="D856" s="184" t="s">
        <v>635</v>
      </c>
      <c r="E856" s="184"/>
      <c r="F856" s="186">
        <v>139294.1</v>
      </c>
      <c r="G856" s="186">
        <v>126029.3</v>
      </c>
      <c r="H856" s="187">
        <f t="shared" si="13"/>
        <v>90.477127171933333</v>
      </c>
    </row>
    <row r="857" spans="1:8" ht="26.4" outlineLevel="4" x14ac:dyDescent="0.25">
      <c r="A857" s="185" t="s">
        <v>636</v>
      </c>
      <c r="B857" s="184" t="s">
        <v>843</v>
      </c>
      <c r="C857" s="184" t="s">
        <v>793</v>
      </c>
      <c r="D857" s="184" t="s">
        <v>637</v>
      </c>
      <c r="E857" s="184"/>
      <c r="F857" s="186">
        <v>54908.5</v>
      </c>
      <c r="G857" s="186">
        <v>54908.5</v>
      </c>
      <c r="H857" s="187">
        <f t="shared" si="13"/>
        <v>100</v>
      </c>
    </row>
    <row r="858" spans="1:8" ht="26.4" outlineLevel="7" x14ac:dyDescent="0.25">
      <c r="A858" s="189" t="s">
        <v>106</v>
      </c>
      <c r="B858" s="190" t="s">
        <v>843</v>
      </c>
      <c r="C858" s="190" t="s">
        <v>793</v>
      </c>
      <c r="D858" s="190" t="s">
        <v>637</v>
      </c>
      <c r="E858" s="190" t="s">
        <v>107</v>
      </c>
      <c r="F858" s="191">
        <v>54908.5</v>
      </c>
      <c r="G858" s="191">
        <v>54908.5</v>
      </c>
      <c r="H858" s="192">
        <f t="shared" si="13"/>
        <v>100</v>
      </c>
    </row>
    <row r="859" spans="1:8" ht="26.4" outlineLevel="4" x14ac:dyDescent="0.25">
      <c r="A859" s="185" t="s">
        <v>794</v>
      </c>
      <c r="B859" s="184" t="s">
        <v>843</v>
      </c>
      <c r="C859" s="184" t="s">
        <v>793</v>
      </c>
      <c r="D859" s="184" t="s">
        <v>795</v>
      </c>
      <c r="E859" s="184"/>
      <c r="F859" s="186">
        <v>18255.5</v>
      </c>
      <c r="G859" s="186">
        <v>18255.5</v>
      </c>
      <c r="H859" s="187">
        <f t="shared" si="13"/>
        <v>100</v>
      </c>
    </row>
    <row r="860" spans="1:8" ht="26.4" outlineLevel="7" x14ac:dyDescent="0.25">
      <c r="A860" s="189" t="s">
        <v>106</v>
      </c>
      <c r="B860" s="190" t="s">
        <v>843</v>
      </c>
      <c r="C860" s="190" t="s">
        <v>793</v>
      </c>
      <c r="D860" s="190" t="s">
        <v>795</v>
      </c>
      <c r="E860" s="190" t="s">
        <v>107</v>
      </c>
      <c r="F860" s="191">
        <v>18255.5</v>
      </c>
      <c r="G860" s="191">
        <v>18255.5</v>
      </c>
      <c r="H860" s="192">
        <f t="shared" si="13"/>
        <v>100</v>
      </c>
    </row>
    <row r="861" spans="1:8" ht="26.4" outlineLevel="4" x14ac:dyDescent="0.25">
      <c r="A861" s="185" t="s">
        <v>796</v>
      </c>
      <c r="B861" s="184" t="s">
        <v>843</v>
      </c>
      <c r="C861" s="184" t="s">
        <v>793</v>
      </c>
      <c r="D861" s="184" t="s">
        <v>797</v>
      </c>
      <c r="E861" s="184"/>
      <c r="F861" s="186">
        <v>7522.8</v>
      </c>
      <c r="G861" s="186">
        <v>7515.4</v>
      </c>
      <c r="H861" s="187">
        <f t="shared" si="13"/>
        <v>99.901632370925711</v>
      </c>
    </row>
    <row r="862" spans="1:8" ht="39.6" outlineLevel="7" x14ac:dyDescent="0.25">
      <c r="A862" s="189" t="s">
        <v>12</v>
      </c>
      <c r="B862" s="190" t="s">
        <v>843</v>
      </c>
      <c r="C862" s="190" t="s">
        <v>793</v>
      </c>
      <c r="D862" s="190" t="s">
        <v>797</v>
      </c>
      <c r="E862" s="190" t="s">
        <v>13</v>
      </c>
      <c r="F862" s="191">
        <v>5304.3</v>
      </c>
      <c r="G862" s="191">
        <v>5304.2</v>
      </c>
      <c r="H862" s="192">
        <f t="shared" si="13"/>
        <v>99.998114737100082</v>
      </c>
    </row>
    <row r="863" spans="1:8" outlineLevel="7" x14ac:dyDescent="0.25">
      <c r="A863" s="189" t="s">
        <v>18</v>
      </c>
      <c r="B863" s="190" t="s">
        <v>843</v>
      </c>
      <c r="C863" s="190" t="s">
        <v>793</v>
      </c>
      <c r="D863" s="190" t="s">
        <v>797</v>
      </c>
      <c r="E863" s="190" t="s">
        <v>19</v>
      </c>
      <c r="F863" s="191">
        <v>1573.3</v>
      </c>
      <c r="G863" s="191">
        <v>1566</v>
      </c>
      <c r="H863" s="192">
        <f t="shared" si="13"/>
        <v>99.536007118794899</v>
      </c>
    </row>
    <row r="864" spans="1:8" outlineLevel="7" x14ac:dyDescent="0.25">
      <c r="A864" s="189" t="s">
        <v>20</v>
      </c>
      <c r="B864" s="190" t="s">
        <v>843</v>
      </c>
      <c r="C864" s="190" t="s">
        <v>793</v>
      </c>
      <c r="D864" s="190" t="s">
        <v>797</v>
      </c>
      <c r="E864" s="190" t="s">
        <v>21</v>
      </c>
      <c r="F864" s="191">
        <v>645.20000000000005</v>
      </c>
      <c r="G864" s="191">
        <v>645.20000000000005</v>
      </c>
      <c r="H864" s="192">
        <f t="shared" si="13"/>
        <v>100</v>
      </c>
    </row>
    <row r="865" spans="1:8" ht="26.4" outlineLevel="4" x14ac:dyDescent="0.25">
      <c r="A865" s="185" t="s">
        <v>798</v>
      </c>
      <c r="B865" s="184" t="s">
        <v>843</v>
      </c>
      <c r="C865" s="184" t="s">
        <v>793</v>
      </c>
      <c r="D865" s="184" t="s">
        <v>799</v>
      </c>
      <c r="E865" s="184"/>
      <c r="F865" s="186">
        <v>715.9</v>
      </c>
      <c r="G865" s="186">
        <v>691.5</v>
      </c>
      <c r="H865" s="187">
        <f t="shared" si="13"/>
        <v>96.591702751780971</v>
      </c>
    </row>
    <row r="866" spans="1:8" ht="26.4" outlineLevel="7" x14ac:dyDescent="0.25">
      <c r="A866" s="189" t="s">
        <v>106</v>
      </c>
      <c r="B866" s="190" t="s">
        <v>843</v>
      </c>
      <c r="C866" s="190" t="s">
        <v>793</v>
      </c>
      <c r="D866" s="190" t="s">
        <v>799</v>
      </c>
      <c r="E866" s="190" t="s">
        <v>107</v>
      </c>
      <c r="F866" s="191">
        <v>715.9</v>
      </c>
      <c r="G866" s="191">
        <v>691.5</v>
      </c>
      <c r="H866" s="192">
        <f t="shared" si="13"/>
        <v>96.591702751780971</v>
      </c>
    </row>
    <row r="867" spans="1:8" ht="26.4" outlineLevel="4" x14ac:dyDescent="0.25">
      <c r="A867" s="185" t="s">
        <v>800</v>
      </c>
      <c r="B867" s="184" t="s">
        <v>843</v>
      </c>
      <c r="C867" s="184" t="s">
        <v>793</v>
      </c>
      <c r="D867" s="184" t="s">
        <v>801</v>
      </c>
      <c r="E867" s="184"/>
      <c r="F867" s="186">
        <v>4395.7</v>
      </c>
      <c r="G867" s="186">
        <v>1553.5</v>
      </c>
      <c r="H867" s="187">
        <f t="shared" si="13"/>
        <v>35.341356325499923</v>
      </c>
    </row>
    <row r="868" spans="1:8" ht="26.4" outlineLevel="7" x14ac:dyDescent="0.25">
      <c r="A868" s="189" t="s">
        <v>106</v>
      </c>
      <c r="B868" s="190" t="s">
        <v>843</v>
      </c>
      <c r="C868" s="190" t="s">
        <v>793</v>
      </c>
      <c r="D868" s="190" t="s">
        <v>801</v>
      </c>
      <c r="E868" s="190" t="s">
        <v>107</v>
      </c>
      <c r="F868" s="191">
        <v>4395.7</v>
      </c>
      <c r="G868" s="191">
        <v>1553.5</v>
      </c>
      <c r="H868" s="192">
        <f t="shared" si="13"/>
        <v>35.341356325499923</v>
      </c>
    </row>
    <row r="869" spans="1:8" outlineLevel="4" x14ac:dyDescent="0.25">
      <c r="A869" s="185" t="s">
        <v>802</v>
      </c>
      <c r="B869" s="184" t="s">
        <v>843</v>
      </c>
      <c r="C869" s="184" t="s">
        <v>793</v>
      </c>
      <c r="D869" s="184" t="s">
        <v>803</v>
      </c>
      <c r="E869" s="184"/>
      <c r="F869" s="186">
        <v>1532</v>
      </c>
      <c r="G869" s="186">
        <v>1504.2</v>
      </c>
      <c r="H869" s="187">
        <f t="shared" si="13"/>
        <v>98.185378590078329</v>
      </c>
    </row>
    <row r="870" spans="1:8" ht="26.4" outlineLevel="7" x14ac:dyDescent="0.25">
      <c r="A870" s="189" t="s">
        <v>106</v>
      </c>
      <c r="B870" s="190" t="s">
        <v>843</v>
      </c>
      <c r="C870" s="190" t="s">
        <v>793</v>
      </c>
      <c r="D870" s="190" t="s">
        <v>803</v>
      </c>
      <c r="E870" s="190" t="s">
        <v>107</v>
      </c>
      <c r="F870" s="191">
        <v>1532</v>
      </c>
      <c r="G870" s="191">
        <v>1504.2</v>
      </c>
      <c r="H870" s="192">
        <f t="shared" si="13"/>
        <v>98.185378590078329</v>
      </c>
    </row>
    <row r="871" spans="1:8" outlineLevel="4" x14ac:dyDescent="0.25">
      <c r="A871" s="185" t="s">
        <v>638</v>
      </c>
      <c r="B871" s="184" t="s">
        <v>843</v>
      </c>
      <c r="C871" s="184" t="s">
        <v>793</v>
      </c>
      <c r="D871" s="184" t="s">
        <v>639</v>
      </c>
      <c r="E871" s="184"/>
      <c r="F871" s="186">
        <v>15589.1</v>
      </c>
      <c r="G871" s="186">
        <v>15257.1</v>
      </c>
      <c r="H871" s="187">
        <f t="shared" si="13"/>
        <v>97.870306816942602</v>
      </c>
    </row>
    <row r="872" spans="1:8" ht="26.4" outlineLevel="7" x14ac:dyDescent="0.25">
      <c r="A872" s="189" t="s">
        <v>106</v>
      </c>
      <c r="B872" s="190" t="s">
        <v>843</v>
      </c>
      <c r="C872" s="190" t="s">
        <v>793</v>
      </c>
      <c r="D872" s="190" t="s">
        <v>639</v>
      </c>
      <c r="E872" s="190" t="s">
        <v>107</v>
      </c>
      <c r="F872" s="191">
        <v>15589.1</v>
      </c>
      <c r="G872" s="191">
        <v>15257.1</v>
      </c>
      <c r="H872" s="192">
        <f t="shared" si="13"/>
        <v>97.870306816942602</v>
      </c>
    </row>
    <row r="873" spans="1:8" ht="39.6" outlineLevel="4" x14ac:dyDescent="0.25">
      <c r="A873" s="185" t="s">
        <v>619</v>
      </c>
      <c r="B873" s="184" t="s">
        <v>843</v>
      </c>
      <c r="C873" s="184" t="s">
        <v>793</v>
      </c>
      <c r="D873" s="184" t="s">
        <v>804</v>
      </c>
      <c r="E873" s="184"/>
      <c r="F873" s="186">
        <v>390</v>
      </c>
      <c r="G873" s="186">
        <v>381.1</v>
      </c>
      <c r="H873" s="187">
        <f t="shared" si="13"/>
        <v>97.717948717948715</v>
      </c>
    </row>
    <row r="874" spans="1:8" ht="26.4" outlineLevel="7" x14ac:dyDescent="0.25">
      <c r="A874" s="189" t="s">
        <v>106</v>
      </c>
      <c r="B874" s="190" t="s">
        <v>843</v>
      </c>
      <c r="C874" s="190" t="s">
        <v>793</v>
      </c>
      <c r="D874" s="190" t="s">
        <v>804</v>
      </c>
      <c r="E874" s="190" t="s">
        <v>107</v>
      </c>
      <c r="F874" s="191">
        <v>390</v>
      </c>
      <c r="G874" s="191">
        <v>381.1</v>
      </c>
      <c r="H874" s="192">
        <f t="shared" si="13"/>
        <v>97.717948717948715</v>
      </c>
    </row>
    <row r="875" spans="1:8" outlineLevel="4" x14ac:dyDescent="0.25">
      <c r="A875" s="185" t="s">
        <v>805</v>
      </c>
      <c r="B875" s="184" t="s">
        <v>843</v>
      </c>
      <c r="C875" s="184" t="s">
        <v>793</v>
      </c>
      <c r="D875" s="184" t="s">
        <v>806</v>
      </c>
      <c r="E875" s="184"/>
      <c r="F875" s="186">
        <v>9500</v>
      </c>
      <c r="G875" s="186">
        <v>0</v>
      </c>
      <c r="H875" s="187">
        <f t="shared" si="13"/>
        <v>0</v>
      </c>
    </row>
    <row r="876" spans="1:8" outlineLevel="7" x14ac:dyDescent="0.25">
      <c r="A876" s="189" t="s">
        <v>18</v>
      </c>
      <c r="B876" s="190" t="s">
        <v>843</v>
      </c>
      <c r="C876" s="190" t="s">
        <v>793</v>
      </c>
      <c r="D876" s="190" t="s">
        <v>806</v>
      </c>
      <c r="E876" s="190" t="s">
        <v>19</v>
      </c>
      <c r="F876" s="191">
        <v>9500</v>
      </c>
      <c r="G876" s="191">
        <v>0</v>
      </c>
      <c r="H876" s="192">
        <f t="shared" si="13"/>
        <v>0</v>
      </c>
    </row>
    <row r="877" spans="1:8" ht="26.4" outlineLevel="4" x14ac:dyDescent="0.25">
      <c r="A877" s="185" t="s">
        <v>807</v>
      </c>
      <c r="B877" s="184" t="s">
        <v>843</v>
      </c>
      <c r="C877" s="184" t="s">
        <v>793</v>
      </c>
      <c r="D877" s="184" t="s">
        <v>808</v>
      </c>
      <c r="E877" s="184"/>
      <c r="F877" s="186">
        <v>6065.6</v>
      </c>
      <c r="G877" s="186">
        <v>6065.6</v>
      </c>
      <c r="H877" s="187">
        <f t="shared" si="13"/>
        <v>100</v>
      </c>
    </row>
    <row r="878" spans="1:8" ht="26.4" outlineLevel="7" x14ac:dyDescent="0.25">
      <c r="A878" s="189" t="s">
        <v>106</v>
      </c>
      <c r="B878" s="190" t="s">
        <v>843</v>
      </c>
      <c r="C878" s="190" t="s">
        <v>793</v>
      </c>
      <c r="D878" s="190" t="s">
        <v>808</v>
      </c>
      <c r="E878" s="190" t="s">
        <v>107</v>
      </c>
      <c r="F878" s="191">
        <v>6065.6</v>
      </c>
      <c r="G878" s="191">
        <v>6065.6</v>
      </c>
      <c r="H878" s="192">
        <f t="shared" si="13"/>
        <v>100</v>
      </c>
    </row>
    <row r="879" spans="1:8" ht="39.6" outlineLevel="4" x14ac:dyDescent="0.25">
      <c r="A879" s="185" t="s">
        <v>619</v>
      </c>
      <c r="B879" s="184" t="s">
        <v>843</v>
      </c>
      <c r="C879" s="184" t="s">
        <v>793</v>
      </c>
      <c r="D879" s="184" t="s">
        <v>809</v>
      </c>
      <c r="E879" s="184"/>
      <c r="F879" s="186">
        <v>119</v>
      </c>
      <c r="G879" s="186">
        <v>116.3</v>
      </c>
      <c r="H879" s="187">
        <f t="shared" si="13"/>
        <v>97.731092436974791</v>
      </c>
    </row>
    <row r="880" spans="1:8" ht="26.4" outlineLevel="7" x14ac:dyDescent="0.25">
      <c r="A880" s="189" t="s">
        <v>106</v>
      </c>
      <c r="B880" s="190" t="s">
        <v>843</v>
      </c>
      <c r="C880" s="190" t="s">
        <v>793</v>
      </c>
      <c r="D880" s="190" t="s">
        <v>809</v>
      </c>
      <c r="E880" s="190" t="s">
        <v>107</v>
      </c>
      <c r="F880" s="191">
        <v>119</v>
      </c>
      <c r="G880" s="191">
        <v>116.3</v>
      </c>
      <c r="H880" s="192">
        <f t="shared" si="13"/>
        <v>97.731092436974791</v>
      </c>
    </row>
    <row r="881" spans="1:8" outlineLevel="4" x14ac:dyDescent="0.25">
      <c r="A881" s="185" t="s">
        <v>810</v>
      </c>
      <c r="B881" s="184" t="s">
        <v>843</v>
      </c>
      <c r="C881" s="184" t="s">
        <v>793</v>
      </c>
      <c r="D881" s="184" t="s">
        <v>811</v>
      </c>
      <c r="E881" s="184"/>
      <c r="F881" s="186">
        <v>19200</v>
      </c>
      <c r="G881" s="186">
        <v>19200</v>
      </c>
      <c r="H881" s="187">
        <f t="shared" si="13"/>
        <v>100</v>
      </c>
    </row>
    <row r="882" spans="1:8" ht="26.4" outlineLevel="7" x14ac:dyDescent="0.25">
      <c r="A882" s="189" t="s">
        <v>106</v>
      </c>
      <c r="B882" s="190" t="s">
        <v>843</v>
      </c>
      <c r="C882" s="190" t="s">
        <v>793</v>
      </c>
      <c r="D882" s="190" t="s">
        <v>811</v>
      </c>
      <c r="E882" s="190" t="s">
        <v>107</v>
      </c>
      <c r="F882" s="191">
        <v>19200</v>
      </c>
      <c r="G882" s="191">
        <v>19200</v>
      </c>
      <c r="H882" s="192">
        <f t="shared" si="13"/>
        <v>100</v>
      </c>
    </row>
    <row r="883" spans="1:8" ht="26.4" outlineLevel="4" x14ac:dyDescent="0.25">
      <c r="A883" s="185" t="s">
        <v>812</v>
      </c>
      <c r="B883" s="184" t="s">
        <v>843</v>
      </c>
      <c r="C883" s="184" t="s">
        <v>793</v>
      </c>
      <c r="D883" s="184" t="s">
        <v>813</v>
      </c>
      <c r="E883" s="184"/>
      <c r="F883" s="186">
        <v>600</v>
      </c>
      <c r="G883" s="186">
        <v>580.6</v>
      </c>
      <c r="H883" s="187">
        <f t="shared" si="13"/>
        <v>96.766666666666666</v>
      </c>
    </row>
    <row r="884" spans="1:8" ht="26.4" outlineLevel="7" x14ac:dyDescent="0.25">
      <c r="A884" s="189" t="s">
        <v>106</v>
      </c>
      <c r="B884" s="190" t="s">
        <v>843</v>
      </c>
      <c r="C884" s="190" t="s">
        <v>793</v>
      </c>
      <c r="D884" s="190" t="s">
        <v>813</v>
      </c>
      <c r="E884" s="190" t="s">
        <v>107</v>
      </c>
      <c r="F884" s="191">
        <v>600</v>
      </c>
      <c r="G884" s="191">
        <v>580.6</v>
      </c>
      <c r="H884" s="192">
        <f t="shared" si="13"/>
        <v>96.766666666666666</v>
      </c>
    </row>
    <row r="885" spans="1:8" ht="26.4" outlineLevel="4" x14ac:dyDescent="0.25">
      <c r="A885" s="185" t="s">
        <v>814</v>
      </c>
      <c r="B885" s="184" t="s">
        <v>843</v>
      </c>
      <c r="C885" s="184" t="s">
        <v>793</v>
      </c>
      <c r="D885" s="184" t="s">
        <v>815</v>
      </c>
      <c r="E885" s="184"/>
      <c r="F885" s="186">
        <v>500</v>
      </c>
      <c r="G885" s="186">
        <v>0</v>
      </c>
      <c r="H885" s="187">
        <f t="shared" si="13"/>
        <v>0</v>
      </c>
    </row>
    <row r="886" spans="1:8" outlineLevel="7" x14ac:dyDescent="0.25">
      <c r="A886" s="189" t="s">
        <v>18</v>
      </c>
      <c r="B886" s="190" t="s">
        <v>843</v>
      </c>
      <c r="C886" s="190" t="s">
        <v>793</v>
      </c>
      <c r="D886" s="190" t="s">
        <v>815</v>
      </c>
      <c r="E886" s="190" t="s">
        <v>19</v>
      </c>
      <c r="F886" s="191">
        <v>500</v>
      </c>
      <c r="G886" s="191">
        <v>0</v>
      </c>
      <c r="H886" s="192">
        <f t="shared" si="13"/>
        <v>0</v>
      </c>
    </row>
    <row r="887" spans="1:8" x14ac:dyDescent="0.25">
      <c r="A887" s="185" t="s">
        <v>844</v>
      </c>
      <c r="B887" s="184" t="s">
        <v>845</v>
      </c>
      <c r="C887" s="184"/>
      <c r="D887" s="184"/>
      <c r="E887" s="184"/>
      <c r="F887" s="186">
        <v>9968.4</v>
      </c>
      <c r="G887" s="186">
        <v>7932.7</v>
      </c>
      <c r="H887" s="187">
        <f t="shared" si="13"/>
        <v>79.578467958749656</v>
      </c>
    </row>
    <row r="888" spans="1:8" outlineLevel="1" x14ac:dyDescent="0.25">
      <c r="A888" s="188" t="s">
        <v>828</v>
      </c>
      <c r="B888" s="184" t="s">
        <v>845</v>
      </c>
      <c r="C888" s="184" t="s">
        <v>5</v>
      </c>
      <c r="D888" s="184"/>
      <c r="E888" s="184"/>
      <c r="F888" s="186">
        <v>9968.4</v>
      </c>
      <c r="G888" s="186">
        <v>7932.7</v>
      </c>
      <c r="H888" s="187">
        <f t="shared" si="13"/>
        <v>79.578467958749656</v>
      </c>
    </row>
    <row r="889" spans="1:8" ht="26.4" outlineLevel="2" x14ac:dyDescent="0.25">
      <c r="A889" s="185" t="s">
        <v>14</v>
      </c>
      <c r="B889" s="184" t="s">
        <v>845</v>
      </c>
      <c r="C889" s="184" t="s">
        <v>15</v>
      </c>
      <c r="D889" s="184"/>
      <c r="E889" s="184"/>
      <c r="F889" s="186">
        <v>9968.4</v>
      </c>
      <c r="G889" s="186">
        <v>7932.7</v>
      </c>
      <c r="H889" s="187">
        <f t="shared" si="13"/>
        <v>79.578467958749656</v>
      </c>
    </row>
    <row r="890" spans="1:8" outlineLevel="3" x14ac:dyDescent="0.25">
      <c r="A890" s="185" t="s">
        <v>8</v>
      </c>
      <c r="B890" s="184" t="s">
        <v>845</v>
      </c>
      <c r="C890" s="184" t="s">
        <v>15</v>
      </c>
      <c r="D890" s="184" t="s">
        <v>9</v>
      </c>
      <c r="E890" s="184"/>
      <c r="F890" s="186">
        <v>9968.4</v>
      </c>
      <c r="G890" s="186">
        <v>7932.7</v>
      </c>
      <c r="H890" s="187">
        <f t="shared" si="13"/>
        <v>79.578467958749656</v>
      </c>
    </row>
    <row r="891" spans="1:8" outlineLevel="4" x14ac:dyDescent="0.25">
      <c r="A891" s="185" t="s">
        <v>16</v>
      </c>
      <c r="B891" s="184" t="s">
        <v>845</v>
      </c>
      <c r="C891" s="184" t="s">
        <v>15</v>
      </c>
      <c r="D891" s="184" t="s">
        <v>17</v>
      </c>
      <c r="E891" s="184"/>
      <c r="F891" s="186">
        <v>5910.4</v>
      </c>
      <c r="G891" s="186">
        <v>4049.3</v>
      </c>
      <c r="H891" s="187">
        <f t="shared" si="13"/>
        <v>68.511437466161354</v>
      </c>
    </row>
    <row r="892" spans="1:8" ht="39.6" outlineLevel="7" x14ac:dyDescent="0.25">
      <c r="A892" s="189" t="s">
        <v>12</v>
      </c>
      <c r="B892" s="190" t="s">
        <v>845</v>
      </c>
      <c r="C892" s="190" t="s">
        <v>15</v>
      </c>
      <c r="D892" s="190" t="s">
        <v>17</v>
      </c>
      <c r="E892" s="190" t="s">
        <v>13</v>
      </c>
      <c r="F892" s="191">
        <v>4840.3999999999996</v>
      </c>
      <c r="G892" s="191">
        <v>3200.1</v>
      </c>
      <c r="H892" s="192">
        <f t="shared" si="13"/>
        <v>66.112304768200985</v>
      </c>
    </row>
    <row r="893" spans="1:8" outlineLevel="7" x14ac:dyDescent="0.25">
      <c r="A893" s="189" t="s">
        <v>18</v>
      </c>
      <c r="B893" s="190" t="s">
        <v>845</v>
      </c>
      <c r="C893" s="190" t="s">
        <v>15</v>
      </c>
      <c r="D893" s="190" t="s">
        <v>17</v>
      </c>
      <c r="E893" s="190" t="s">
        <v>19</v>
      </c>
      <c r="F893" s="191">
        <v>1060</v>
      </c>
      <c r="G893" s="191">
        <v>849.2</v>
      </c>
      <c r="H893" s="192">
        <f t="shared" si="13"/>
        <v>80.113207547169807</v>
      </c>
    </row>
    <row r="894" spans="1:8" outlineLevel="7" x14ac:dyDescent="0.25">
      <c r="A894" s="189" t="s">
        <v>20</v>
      </c>
      <c r="B894" s="190" t="s">
        <v>845</v>
      </c>
      <c r="C894" s="190" t="s">
        <v>15</v>
      </c>
      <c r="D894" s="190" t="s">
        <v>17</v>
      </c>
      <c r="E894" s="190" t="s">
        <v>21</v>
      </c>
      <c r="F894" s="191">
        <v>10</v>
      </c>
      <c r="G894" s="191">
        <v>0</v>
      </c>
      <c r="H894" s="192">
        <f t="shared" si="13"/>
        <v>0</v>
      </c>
    </row>
    <row r="895" spans="1:8" ht="19.2" customHeight="1" outlineLevel="4" x14ac:dyDescent="0.25">
      <c r="A895" s="185" t="s">
        <v>22</v>
      </c>
      <c r="B895" s="184" t="s">
        <v>845</v>
      </c>
      <c r="C895" s="184" t="s">
        <v>15</v>
      </c>
      <c r="D895" s="184" t="s">
        <v>23</v>
      </c>
      <c r="E895" s="184"/>
      <c r="F895" s="186">
        <v>4058</v>
      </c>
      <c r="G895" s="186">
        <v>3883.4</v>
      </c>
      <c r="H895" s="187">
        <f t="shared" si="13"/>
        <v>95.697387875800885</v>
      </c>
    </row>
    <row r="896" spans="1:8" ht="39.6" outlineLevel="7" x14ac:dyDescent="0.25">
      <c r="A896" s="189" t="s">
        <v>12</v>
      </c>
      <c r="B896" s="190" t="s">
        <v>845</v>
      </c>
      <c r="C896" s="190" t="s">
        <v>15</v>
      </c>
      <c r="D896" s="190" t="s">
        <v>23</v>
      </c>
      <c r="E896" s="190" t="s">
        <v>13</v>
      </c>
      <c r="F896" s="191">
        <v>4058</v>
      </c>
      <c r="G896" s="191">
        <v>3883.4</v>
      </c>
      <c r="H896" s="192">
        <f t="shared" si="13"/>
        <v>95.697387875800885</v>
      </c>
    </row>
    <row r="897" spans="1:8" x14ac:dyDescent="0.25">
      <c r="A897" s="185" t="s">
        <v>846</v>
      </c>
      <c r="B897" s="184" t="s">
        <v>847</v>
      </c>
      <c r="C897" s="184"/>
      <c r="D897" s="184"/>
      <c r="E897" s="184"/>
      <c r="F897" s="186">
        <v>4923.3</v>
      </c>
      <c r="G897" s="186">
        <v>4438.7</v>
      </c>
      <c r="H897" s="187">
        <f t="shared" si="13"/>
        <v>90.157008510551861</v>
      </c>
    </row>
    <row r="898" spans="1:8" outlineLevel="1" x14ac:dyDescent="0.25">
      <c r="A898" s="188" t="s">
        <v>828</v>
      </c>
      <c r="B898" s="184" t="s">
        <v>847</v>
      </c>
      <c r="C898" s="184" t="s">
        <v>5</v>
      </c>
      <c r="D898" s="184"/>
      <c r="E898" s="184"/>
      <c r="F898" s="186">
        <v>4923.3</v>
      </c>
      <c r="G898" s="186">
        <v>4438.7</v>
      </c>
      <c r="H898" s="187">
        <f t="shared" si="13"/>
        <v>90.157008510551861</v>
      </c>
    </row>
    <row r="899" spans="1:8" ht="26.4" outlineLevel="2" x14ac:dyDescent="0.25">
      <c r="A899" s="185" t="s">
        <v>74</v>
      </c>
      <c r="B899" s="184" t="s">
        <v>847</v>
      </c>
      <c r="C899" s="184" t="s">
        <v>75</v>
      </c>
      <c r="D899" s="184"/>
      <c r="E899" s="184"/>
      <c r="F899" s="186">
        <v>4923.3</v>
      </c>
      <c r="G899" s="186">
        <v>4438.7</v>
      </c>
      <c r="H899" s="187">
        <f t="shared" si="13"/>
        <v>90.157008510551861</v>
      </c>
    </row>
    <row r="900" spans="1:8" outlineLevel="3" x14ac:dyDescent="0.25">
      <c r="A900" s="185" t="s">
        <v>8</v>
      </c>
      <c r="B900" s="184" t="s">
        <v>847</v>
      </c>
      <c r="C900" s="184" t="s">
        <v>75</v>
      </c>
      <c r="D900" s="184" t="s">
        <v>9</v>
      </c>
      <c r="E900" s="184"/>
      <c r="F900" s="186">
        <v>4923.3</v>
      </c>
      <c r="G900" s="186">
        <v>4438.7</v>
      </c>
      <c r="H900" s="187">
        <f t="shared" si="13"/>
        <v>90.157008510551861</v>
      </c>
    </row>
    <row r="901" spans="1:8" ht="18.600000000000001" customHeight="1" outlineLevel="4" x14ac:dyDescent="0.25">
      <c r="A901" s="185" t="s">
        <v>78</v>
      </c>
      <c r="B901" s="184" t="s">
        <v>847</v>
      </c>
      <c r="C901" s="184" t="s">
        <v>75</v>
      </c>
      <c r="D901" s="184" t="s">
        <v>79</v>
      </c>
      <c r="E901" s="184"/>
      <c r="F901" s="186">
        <v>1232.5</v>
      </c>
      <c r="G901" s="186">
        <v>1232.5</v>
      </c>
      <c r="H901" s="187">
        <f t="shared" si="13"/>
        <v>100</v>
      </c>
    </row>
    <row r="902" spans="1:8" ht="39.6" outlineLevel="7" x14ac:dyDescent="0.25">
      <c r="A902" s="189" t="s">
        <v>12</v>
      </c>
      <c r="B902" s="190" t="s">
        <v>847</v>
      </c>
      <c r="C902" s="190" t="s">
        <v>75</v>
      </c>
      <c r="D902" s="190" t="s">
        <v>79</v>
      </c>
      <c r="E902" s="190" t="s">
        <v>13</v>
      </c>
      <c r="F902" s="191">
        <v>1232.5</v>
      </c>
      <c r="G902" s="191">
        <v>1232.5</v>
      </c>
      <c r="H902" s="192">
        <f t="shared" si="13"/>
        <v>100</v>
      </c>
    </row>
    <row r="903" spans="1:8" outlineLevel="4" x14ac:dyDescent="0.25">
      <c r="A903" s="185" t="s">
        <v>80</v>
      </c>
      <c r="B903" s="184" t="s">
        <v>847</v>
      </c>
      <c r="C903" s="184" t="s">
        <v>75</v>
      </c>
      <c r="D903" s="184" t="s">
        <v>81</v>
      </c>
      <c r="E903" s="184"/>
      <c r="F903" s="186">
        <v>1028.7</v>
      </c>
      <c r="G903" s="186">
        <v>602.70000000000005</v>
      </c>
      <c r="H903" s="187">
        <f t="shared" si="13"/>
        <v>58.588509769612138</v>
      </c>
    </row>
    <row r="904" spans="1:8" ht="39.6" outlineLevel="7" x14ac:dyDescent="0.25">
      <c r="A904" s="189" t="s">
        <v>12</v>
      </c>
      <c r="B904" s="190" t="s">
        <v>847</v>
      </c>
      <c r="C904" s="190" t="s">
        <v>75</v>
      </c>
      <c r="D904" s="190" t="s">
        <v>81</v>
      </c>
      <c r="E904" s="190" t="s">
        <v>13</v>
      </c>
      <c r="F904" s="191">
        <v>673.2</v>
      </c>
      <c r="G904" s="191">
        <v>577.9</v>
      </c>
      <c r="H904" s="192">
        <f t="shared" ref="H904:H947" si="14">G904*100/F904</f>
        <v>85.843731431966717</v>
      </c>
    </row>
    <row r="905" spans="1:8" outlineLevel="7" x14ac:dyDescent="0.25">
      <c r="A905" s="189" t="s">
        <v>18</v>
      </c>
      <c r="B905" s="190" t="s">
        <v>847</v>
      </c>
      <c r="C905" s="190" t="s">
        <v>75</v>
      </c>
      <c r="D905" s="190" t="s">
        <v>81</v>
      </c>
      <c r="E905" s="190" t="s">
        <v>19</v>
      </c>
      <c r="F905" s="191">
        <v>355.5</v>
      </c>
      <c r="G905" s="191">
        <v>24.9</v>
      </c>
      <c r="H905" s="192">
        <f t="shared" si="14"/>
        <v>7.0042194092827001</v>
      </c>
    </row>
    <row r="906" spans="1:8" ht="26.4" outlineLevel="4" x14ac:dyDescent="0.25">
      <c r="A906" s="185" t="s">
        <v>82</v>
      </c>
      <c r="B906" s="184" t="s">
        <v>847</v>
      </c>
      <c r="C906" s="184" t="s">
        <v>75</v>
      </c>
      <c r="D906" s="184" t="s">
        <v>83</v>
      </c>
      <c r="E906" s="184"/>
      <c r="F906" s="186">
        <v>1598.8</v>
      </c>
      <c r="G906" s="186">
        <v>1598.8</v>
      </c>
      <c r="H906" s="187">
        <f t="shared" si="14"/>
        <v>100</v>
      </c>
    </row>
    <row r="907" spans="1:8" ht="39.6" outlineLevel="7" x14ac:dyDescent="0.25">
      <c r="A907" s="189" t="s">
        <v>12</v>
      </c>
      <c r="B907" s="190" t="s">
        <v>847</v>
      </c>
      <c r="C907" s="190" t="s">
        <v>75</v>
      </c>
      <c r="D907" s="190" t="s">
        <v>83</v>
      </c>
      <c r="E907" s="190" t="s">
        <v>13</v>
      </c>
      <c r="F907" s="191">
        <v>1598.8</v>
      </c>
      <c r="G907" s="191">
        <v>1598.8</v>
      </c>
      <c r="H907" s="192">
        <f t="shared" si="14"/>
        <v>100</v>
      </c>
    </row>
    <row r="908" spans="1:8" ht="16.2" customHeight="1" outlineLevel="4" x14ac:dyDescent="0.25">
      <c r="A908" s="185" t="s">
        <v>84</v>
      </c>
      <c r="B908" s="184" t="s">
        <v>847</v>
      </c>
      <c r="C908" s="184" t="s">
        <v>75</v>
      </c>
      <c r="D908" s="184" t="s">
        <v>85</v>
      </c>
      <c r="E908" s="184"/>
      <c r="F908" s="186">
        <v>1063.4000000000001</v>
      </c>
      <c r="G908" s="186">
        <v>1004.6</v>
      </c>
      <c r="H908" s="187">
        <f t="shared" si="14"/>
        <v>94.470566108707914</v>
      </c>
    </row>
    <row r="909" spans="1:8" ht="39.6" outlineLevel="7" x14ac:dyDescent="0.25">
      <c r="A909" s="189" t="s">
        <v>12</v>
      </c>
      <c r="B909" s="190" t="s">
        <v>847</v>
      </c>
      <c r="C909" s="190" t="s">
        <v>75</v>
      </c>
      <c r="D909" s="190" t="s">
        <v>85</v>
      </c>
      <c r="E909" s="190" t="s">
        <v>13</v>
      </c>
      <c r="F909" s="191">
        <v>1063.4000000000001</v>
      </c>
      <c r="G909" s="191">
        <v>1004.6</v>
      </c>
      <c r="H909" s="192">
        <f t="shared" si="14"/>
        <v>94.470566108707914</v>
      </c>
    </row>
    <row r="910" spans="1:8" ht="16.8" customHeight="1" x14ac:dyDescent="0.25">
      <c r="A910" s="185" t="s">
        <v>848</v>
      </c>
      <c r="B910" s="184" t="s">
        <v>849</v>
      </c>
      <c r="C910" s="184"/>
      <c r="D910" s="184"/>
      <c r="E910" s="184"/>
      <c r="F910" s="186">
        <v>44050</v>
      </c>
      <c r="G910" s="186">
        <v>31622.400000000001</v>
      </c>
      <c r="H910" s="187">
        <f t="shared" si="14"/>
        <v>71.78751418842225</v>
      </c>
    </row>
    <row r="911" spans="1:8" outlineLevel="1" x14ac:dyDescent="0.25">
      <c r="A911" s="188" t="s">
        <v>828</v>
      </c>
      <c r="B911" s="184" t="s">
        <v>849</v>
      </c>
      <c r="C911" s="184" t="s">
        <v>5</v>
      </c>
      <c r="D911" s="184"/>
      <c r="E911" s="184"/>
      <c r="F911" s="186">
        <v>32312</v>
      </c>
      <c r="G911" s="186">
        <v>20631.099999999999</v>
      </c>
      <c r="H911" s="187">
        <f t="shared" si="14"/>
        <v>63.849653379549387</v>
      </c>
    </row>
    <row r="912" spans="1:8" ht="26.4" outlineLevel="2" x14ac:dyDescent="0.25">
      <c r="A912" s="185" t="s">
        <v>74</v>
      </c>
      <c r="B912" s="184" t="s">
        <v>849</v>
      </c>
      <c r="C912" s="184" t="s">
        <v>75</v>
      </c>
      <c r="D912" s="184"/>
      <c r="E912" s="184"/>
      <c r="F912" s="186">
        <v>20826.5</v>
      </c>
      <c r="G912" s="186">
        <v>19942.8</v>
      </c>
      <c r="H912" s="187">
        <f t="shared" si="14"/>
        <v>95.756848246224763</v>
      </c>
    </row>
    <row r="913" spans="1:8" ht="26.4" outlineLevel="3" x14ac:dyDescent="0.25">
      <c r="A913" s="185" t="s">
        <v>32</v>
      </c>
      <c r="B913" s="184" t="s">
        <v>849</v>
      </c>
      <c r="C913" s="184" t="s">
        <v>75</v>
      </c>
      <c r="D913" s="184" t="s">
        <v>33</v>
      </c>
      <c r="E913" s="184"/>
      <c r="F913" s="186">
        <v>20826.5</v>
      </c>
      <c r="G913" s="186">
        <v>19942.8</v>
      </c>
      <c r="H913" s="187">
        <f t="shared" si="14"/>
        <v>95.756848246224763</v>
      </c>
    </row>
    <row r="914" spans="1:8" outlineLevel="4" x14ac:dyDescent="0.25">
      <c r="A914" s="185" t="s">
        <v>40</v>
      </c>
      <c r="B914" s="184" t="s">
        <v>849</v>
      </c>
      <c r="C914" s="184" t="s">
        <v>75</v>
      </c>
      <c r="D914" s="184" t="s">
        <v>41</v>
      </c>
      <c r="E914" s="184"/>
      <c r="F914" s="186">
        <v>20826.5</v>
      </c>
      <c r="G914" s="186">
        <v>19942.8</v>
      </c>
      <c r="H914" s="187">
        <f t="shared" si="14"/>
        <v>95.756848246224763</v>
      </c>
    </row>
    <row r="915" spans="1:8" outlineLevel="5" x14ac:dyDescent="0.25">
      <c r="A915" s="185" t="s">
        <v>42</v>
      </c>
      <c r="B915" s="184" t="s">
        <v>849</v>
      </c>
      <c r="C915" s="184" t="s">
        <v>75</v>
      </c>
      <c r="D915" s="184" t="s">
        <v>43</v>
      </c>
      <c r="E915" s="184"/>
      <c r="F915" s="186">
        <v>20536.5</v>
      </c>
      <c r="G915" s="186">
        <v>19675</v>
      </c>
      <c r="H915" s="187">
        <f t="shared" si="14"/>
        <v>95.80503006841478</v>
      </c>
    </row>
    <row r="916" spans="1:8" ht="39.6" outlineLevel="7" x14ac:dyDescent="0.25">
      <c r="A916" s="189" t="s">
        <v>12</v>
      </c>
      <c r="B916" s="190" t="s">
        <v>849</v>
      </c>
      <c r="C916" s="190" t="s">
        <v>75</v>
      </c>
      <c r="D916" s="190" t="s">
        <v>43</v>
      </c>
      <c r="E916" s="190" t="s">
        <v>13</v>
      </c>
      <c r="F916" s="191">
        <v>17443.8</v>
      </c>
      <c r="G916" s="191">
        <v>16851.8</v>
      </c>
      <c r="H916" s="192">
        <f t="shared" si="14"/>
        <v>96.606244052328051</v>
      </c>
    </row>
    <row r="917" spans="1:8" outlineLevel="7" x14ac:dyDescent="0.25">
      <c r="A917" s="189" t="s">
        <v>18</v>
      </c>
      <c r="B917" s="190" t="s">
        <v>849</v>
      </c>
      <c r="C917" s="190" t="s">
        <v>75</v>
      </c>
      <c r="D917" s="190" t="s">
        <v>43</v>
      </c>
      <c r="E917" s="190" t="s">
        <v>19</v>
      </c>
      <c r="F917" s="191">
        <v>2995.2</v>
      </c>
      <c r="G917" s="191">
        <v>2725.8</v>
      </c>
      <c r="H917" s="192">
        <f t="shared" si="14"/>
        <v>91.005608974358978</v>
      </c>
    </row>
    <row r="918" spans="1:8" outlineLevel="7" x14ac:dyDescent="0.25">
      <c r="A918" s="189" t="s">
        <v>44</v>
      </c>
      <c r="B918" s="190" t="s">
        <v>849</v>
      </c>
      <c r="C918" s="190" t="s">
        <v>75</v>
      </c>
      <c r="D918" s="190" t="s">
        <v>43</v>
      </c>
      <c r="E918" s="190" t="s">
        <v>45</v>
      </c>
      <c r="F918" s="191">
        <v>95.1</v>
      </c>
      <c r="G918" s="191">
        <v>95.1</v>
      </c>
      <c r="H918" s="192">
        <f t="shared" si="14"/>
        <v>100</v>
      </c>
    </row>
    <row r="919" spans="1:8" outlineLevel="7" x14ac:dyDescent="0.25">
      <c r="A919" s="189" t="s">
        <v>20</v>
      </c>
      <c r="B919" s="190" t="s">
        <v>849</v>
      </c>
      <c r="C919" s="190" t="s">
        <v>75</v>
      </c>
      <c r="D919" s="190" t="s">
        <v>43</v>
      </c>
      <c r="E919" s="190" t="s">
        <v>21</v>
      </c>
      <c r="F919" s="191">
        <v>2.4</v>
      </c>
      <c r="G919" s="191">
        <v>2.4</v>
      </c>
      <c r="H919" s="192">
        <f t="shared" si="14"/>
        <v>100</v>
      </c>
    </row>
    <row r="920" spans="1:8" ht="26.4" outlineLevel="5" x14ac:dyDescent="0.25">
      <c r="A920" s="185" t="s">
        <v>46</v>
      </c>
      <c r="B920" s="184" t="s">
        <v>849</v>
      </c>
      <c r="C920" s="184" t="s">
        <v>75</v>
      </c>
      <c r="D920" s="184" t="s">
        <v>47</v>
      </c>
      <c r="E920" s="184"/>
      <c r="F920" s="186">
        <v>250</v>
      </c>
      <c r="G920" s="186">
        <v>227.8</v>
      </c>
      <c r="H920" s="187">
        <f t="shared" si="14"/>
        <v>91.12</v>
      </c>
    </row>
    <row r="921" spans="1:8" outlineLevel="7" x14ac:dyDescent="0.25">
      <c r="A921" s="189" t="s">
        <v>18</v>
      </c>
      <c r="B921" s="190" t="s">
        <v>849</v>
      </c>
      <c r="C921" s="190" t="s">
        <v>75</v>
      </c>
      <c r="D921" s="190" t="s">
        <v>47</v>
      </c>
      <c r="E921" s="190" t="s">
        <v>19</v>
      </c>
      <c r="F921" s="191">
        <v>250</v>
      </c>
      <c r="G921" s="191">
        <v>227.8</v>
      </c>
      <c r="H921" s="192">
        <f t="shared" si="14"/>
        <v>91.12</v>
      </c>
    </row>
    <row r="922" spans="1:8" ht="26.4" outlineLevel="5" x14ac:dyDescent="0.25">
      <c r="A922" s="185" t="s">
        <v>76</v>
      </c>
      <c r="B922" s="184" t="s">
        <v>849</v>
      </c>
      <c r="C922" s="184" t="s">
        <v>75</v>
      </c>
      <c r="D922" s="184" t="s">
        <v>77</v>
      </c>
      <c r="E922" s="184"/>
      <c r="F922" s="186">
        <v>40</v>
      </c>
      <c r="G922" s="186">
        <v>40</v>
      </c>
      <c r="H922" s="187">
        <f t="shared" si="14"/>
        <v>100</v>
      </c>
    </row>
    <row r="923" spans="1:8" outlineLevel="7" x14ac:dyDescent="0.25">
      <c r="A923" s="189" t="s">
        <v>20</v>
      </c>
      <c r="B923" s="190" t="s">
        <v>849</v>
      </c>
      <c r="C923" s="190" t="s">
        <v>75</v>
      </c>
      <c r="D923" s="190" t="s">
        <v>77</v>
      </c>
      <c r="E923" s="190" t="s">
        <v>21</v>
      </c>
      <c r="F923" s="191">
        <v>40</v>
      </c>
      <c r="G923" s="191">
        <v>40</v>
      </c>
      <c r="H923" s="192">
        <f t="shared" si="14"/>
        <v>100</v>
      </c>
    </row>
    <row r="924" spans="1:8" outlineLevel="2" x14ac:dyDescent="0.25">
      <c r="A924" s="185" t="s">
        <v>86</v>
      </c>
      <c r="B924" s="184" t="s">
        <v>849</v>
      </c>
      <c r="C924" s="184" t="s">
        <v>87</v>
      </c>
      <c r="D924" s="184"/>
      <c r="E924" s="184"/>
      <c r="F924" s="186">
        <v>4161.3999999999996</v>
      </c>
      <c r="G924" s="186">
        <v>0</v>
      </c>
      <c r="H924" s="187">
        <f t="shared" si="14"/>
        <v>0</v>
      </c>
    </row>
    <row r="925" spans="1:8" ht="26.4" outlineLevel="3" x14ac:dyDescent="0.25">
      <c r="A925" s="185" t="s">
        <v>52</v>
      </c>
      <c r="B925" s="184" t="s">
        <v>849</v>
      </c>
      <c r="C925" s="184" t="s">
        <v>87</v>
      </c>
      <c r="D925" s="184" t="s">
        <v>53</v>
      </c>
      <c r="E925" s="184"/>
      <c r="F925" s="186">
        <v>4161.3999999999996</v>
      </c>
      <c r="G925" s="186">
        <v>0</v>
      </c>
      <c r="H925" s="187">
        <f t="shared" si="14"/>
        <v>0</v>
      </c>
    </row>
    <row r="926" spans="1:8" outlineLevel="4" x14ac:dyDescent="0.25">
      <c r="A926" s="185" t="s">
        <v>88</v>
      </c>
      <c r="B926" s="184" t="s">
        <v>849</v>
      </c>
      <c r="C926" s="184" t="s">
        <v>87</v>
      </c>
      <c r="D926" s="184" t="s">
        <v>89</v>
      </c>
      <c r="E926" s="184"/>
      <c r="F926" s="186">
        <v>4161.3999999999996</v>
      </c>
      <c r="G926" s="186">
        <v>0</v>
      </c>
      <c r="H926" s="187">
        <f t="shared" si="14"/>
        <v>0</v>
      </c>
    </row>
    <row r="927" spans="1:8" outlineLevel="5" x14ac:dyDescent="0.25">
      <c r="A927" s="185" t="s">
        <v>90</v>
      </c>
      <c r="B927" s="184" t="s">
        <v>849</v>
      </c>
      <c r="C927" s="184" t="s">
        <v>87</v>
      </c>
      <c r="D927" s="184" t="s">
        <v>91</v>
      </c>
      <c r="E927" s="184"/>
      <c r="F927" s="186">
        <v>4161.3999999999996</v>
      </c>
      <c r="G927" s="186">
        <v>0</v>
      </c>
      <c r="H927" s="187">
        <f t="shared" si="14"/>
        <v>0</v>
      </c>
    </row>
    <row r="928" spans="1:8" outlineLevel="7" x14ac:dyDescent="0.25">
      <c r="A928" s="189" t="s">
        <v>20</v>
      </c>
      <c r="B928" s="190" t="s">
        <v>849</v>
      </c>
      <c r="C928" s="190" t="s">
        <v>87</v>
      </c>
      <c r="D928" s="190" t="s">
        <v>91</v>
      </c>
      <c r="E928" s="190" t="s">
        <v>21</v>
      </c>
      <c r="F928" s="191">
        <v>4161.3999999999996</v>
      </c>
      <c r="G928" s="191">
        <v>0</v>
      </c>
      <c r="H928" s="192">
        <f t="shared" si="14"/>
        <v>0</v>
      </c>
    </row>
    <row r="929" spans="1:8" outlineLevel="2" x14ac:dyDescent="0.25">
      <c r="A929" s="185" t="s">
        <v>92</v>
      </c>
      <c r="B929" s="184" t="s">
        <v>849</v>
      </c>
      <c r="C929" s="184" t="s">
        <v>93</v>
      </c>
      <c r="D929" s="184"/>
      <c r="E929" s="184"/>
      <c r="F929" s="186">
        <v>7324.1</v>
      </c>
      <c r="G929" s="186">
        <v>688.2</v>
      </c>
      <c r="H929" s="187">
        <f t="shared" si="14"/>
        <v>9.3963763465818317</v>
      </c>
    </row>
    <row r="930" spans="1:8" outlineLevel="3" x14ac:dyDescent="0.25">
      <c r="A930" s="185" t="s">
        <v>98</v>
      </c>
      <c r="B930" s="184" t="s">
        <v>849</v>
      </c>
      <c r="C930" s="184" t="s">
        <v>93</v>
      </c>
      <c r="D930" s="184" t="s">
        <v>99</v>
      </c>
      <c r="E930" s="184"/>
      <c r="F930" s="186">
        <v>14</v>
      </c>
      <c r="G930" s="186">
        <v>14</v>
      </c>
      <c r="H930" s="187">
        <f t="shared" si="14"/>
        <v>100</v>
      </c>
    </row>
    <row r="931" spans="1:8" outlineLevel="4" x14ac:dyDescent="0.25">
      <c r="A931" s="185" t="s">
        <v>100</v>
      </c>
      <c r="B931" s="184" t="s">
        <v>849</v>
      </c>
      <c r="C931" s="184" t="s">
        <v>93</v>
      </c>
      <c r="D931" s="184" t="s">
        <v>101</v>
      </c>
      <c r="E931" s="184"/>
      <c r="F931" s="186">
        <v>14</v>
      </c>
      <c r="G931" s="186">
        <v>14</v>
      </c>
      <c r="H931" s="187">
        <f t="shared" si="14"/>
        <v>100</v>
      </c>
    </row>
    <row r="932" spans="1:8" ht="26.4" outlineLevel="5" x14ac:dyDescent="0.25">
      <c r="A932" s="185" t="s">
        <v>108</v>
      </c>
      <c r="B932" s="184" t="s">
        <v>849</v>
      </c>
      <c r="C932" s="184" t="s">
        <v>93</v>
      </c>
      <c r="D932" s="184" t="s">
        <v>109</v>
      </c>
      <c r="E932" s="184"/>
      <c r="F932" s="186">
        <v>14</v>
      </c>
      <c r="G932" s="186">
        <v>14</v>
      </c>
      <c r="H932" s="187">
        <f t="shared" si="14"/>
        <v>100</v>
      </c>
    </row>
    <row r="933" spans="1:8" outlineLevel="7" x14ac:dyDescent="0.25">
      <c r="A933" s="189" t="s">
        <v>18</v>
      </c>
      <c r="B933" s="190" t="s">
        <v>849</v>
      </c>
      <c r="C933" s="190" t="s">
        <v>93</v>
      </c>
      <c r="D933" s="190" t="s">
        <v>109</v>
      </c>
      <c r="E933" s="190" t="s">
        <v>19</v>
      </c>
      <c r="F933" s="191">
        <v>14</v>
      </c>
      <c r="G933" s="191">
        <v>14</v>
      </c>
      <c r="H933" s="192">
        <f t="shared" si="14"/>
        <v>100</v>
      </c>
    </row>
    <row r="934" spans="1:8" ht="26.4" outlineLevel="3" x14ac:dyDescent="0.25">
      <c r="A934" s="185" t="s">
        <v>52</v>
      </c>
      <c r="B934" s="184" t="s">
        <v>849</v>
      </c>
      <c r="C934" s="184" t="s">
        <v>93</v>
      </c>
      <c r="D934" s="184" t="s">
        <v>53</v>
      </c>
      <c r="E934" s="184"/>
      <c r="F934" s="186">
        <v>677</v>
      </c>
      <c r="G934" s="186">
        <v>674.2</v>
      </c>
      <c r="H934" s="187">
        <f t="shared" si="14"/>
        <v>99.58641063515509</v>
      </c>
    </row>
    <row r="935" spans="1:8" outlineLevel="4" x14ac:dyDescent="0.25">
      <c r="A935" s="185" t="s">
        <v>88</v>
      </c>
      <c r="B935" s="184" t="s">
        <v>849</v>
      </c>
      <c r="C935" s="184" t="s">
        <v>93</v>
      </c>
      <c r="D935" s="184" t="s">
        <v>89</v>
      </c>
      <c r="E935" s="184"/>
      <c r="F935" s="186">
        <v>677</v>
      </c>
      <c r="G935" s="186">
        <v>674.2</v>
      </c>
      <c r="H935" s="187">
        <f t="shared" si="14"/>
        <v>99.58641063515509</v>
      </c>
    </row>
    <row r="936" spans="1:8" ht="26.4" outlineLevel="5" x14ac:dyDescent="0.25">
      <c r="A936" s="185" t="s">
        <v>146</v>
      </c>
      <c r="B936" s="184" t="s">
        <v>849</v>
      </c>
      <c r="C936" s="184" t="s">
        <v>93</v>
      </c>
      <c r="D936" s="184" t="s">
        <v>147</v>
      </c>
      <c r="E936" s="184"/>
      <c r="F936" s="186">
        <v>677</v>
      </c>
      <c r="G936" s="186">
        <v>674.2</v>
      </c>
      <c r="H936" s="187">
        <f t="shared" si="14"/>
        <v>99.58641063515509</v>
      </c>
    </row>
    <row r="937" spans="1:8" outlineLevel="7" x14ac:dyDescent="0.25">
      <c r="A937" s="189" t="s">
        <v>18</v>
      </c>
      <c r="B937" s="190" t="s">
        <v>849</v>
      </c>
      <c r="C937" s="190" t="s">
        <v>93</v>
      </c>
      <c r="D937" s="190" t="s">
        <v>147</v>
      </c>
      <c r="E937" s="190" t="s">
        <v>19</v>
      </c>
      <c r="F937" s="191">
        <v>677</v>
      </c>
      <c r="G937" s="191">
        <v>674.2</v>
      </c>
      <c r="H937" s="192">
        <f t="shared" si="14"/>
        <v>99.58641063515509</v>
      </c>
    </row>
    <row r="938" spans="1:8" outlineLevel="3" x14ac:dyDescent="0.25">
      <c r="A938" s="185" t="s">
        <v>8</v>
      </c>
      <c r="B938" s="184" t="s">
        <v>849</v>
      </c>
      <c r="C938" s="184" t="s">
        <v>93</v>
      </c>
      <c r="D938" s="184" t="s">
        <v>9</v>
      </c>
      <c r="E938" s="184"/>
      <c r="F938" s="186">
        <v>6633.1</v>
      </c>
      <c r="G938" s="186">
        <v>0</v>
      </c>
      <c r="H938" s="187">
        <f t="shared" si="14"/>
        <v>0</v>
      </c>
    </row>
    <row r="939" spans="1:8" outlineLevel="4" x14ac:dyDescent="0.25">
      <c r="A939" s="185" t="s">
        <v>20</v>
      </c>
      <c r="B939" s="184" t="s">
        <v>849</v>
      </c>
      <c r="C939" s="184" t="s">
        <v>93</v>
      </c>
      <c r="D939" s="184" t="s">
        <v>164</v>
      </c>
      <c r="E939" s="184"/>
      <c r="F939" s="186">
        <v>6633.1</v>
      </c>
      <c r="G939" s="186">
        <v>0</v>
      </c>
      <c r="H939" s="187">
        <f t="shared" si="14"/>
        <v>0</v>
      </c>
    </row>
    <row r="940" spans="1:8" outlineLevel="7" x14ac:dyDescent="0.25">
      <c r="A940" s="189" t="s">
        <v>20</v>
      </c>
      <c r="B940" s="190" t="s">
        <v>849</v>
      </c>
      <c r="C940" s="190" t="s">
        <v>93</v>
      </c>
      <c r="D940" s="190" t="s">
        <v>164</v>
      </c>
      <c r="E940" s="190" t="s">
        <v>21</v>
      </c>
      <c r="F940" s="191">
        <v>6633.1</v>
      </c>
      <c r="G940" s="191">
        <v>0</v>
      </c>
      <c r="H940" s="192">
        <f t="shared" si="14"/>
        <v>0</v>
      </c>
    </row>
    <row r="941" spans="1:8" outlineLevel="1" x14ac:dyDescent="0.25">
      <c r="A941" s="188" t="s">
        <v>839</v>
      </c>
      <c r="B941" s="184" t="s">
        <v>849</v>
      </c>
      <c r="C941" s="184" t="s">
        <v>816</v>
      </c>
      <c r="D941" s="184"/>
      <c r="E941" s="184"/>
      <c r="F941" s="186">
        <v>11738</v>
      </c>
      <c r="G941" s="186">
        <v>10991.3</v>
      </c>
      <c r="H941" s="187">
        <f t="shared" si="14"/>
        <v>93.638609643891641</v>
      </c>
    </row>
    <row r="942" spans="1:8" outlineLevel="2" x14ac:dyDescent="0.25">
      <c r="A942" s="185" t="s">
        <v>817</v>
      </c>
      <c r="B942" s="184" t="s">
        <v>849</v>
      </c>
      <c r="C942" s="184" t="s">
        <v>818</v>
      </c>
      <c r="D942" s="184"/>
      <c r="E942" s="184"/>
      <c r="F942" s="186">
        <v>11738</v>
      </c>
      <c r="G942" s="186">
        <v>10991.3</v>
      </c>
      <c r="H942" s="187">
        <f t="shared" si="14"/>
        <v>93.638609643891641</v>
      </c>
    </row>
    <row r="943" spans="1:8" ht="26.4" outlineLevel="3" x14ac:dyDescent="0.25">
      <c r="A943" s="185" t="s">
        <v>52</v>
      </c>
      <c r="B943" s="184" t="s">
        <v>849</v>
      </c>
      <c r="C943" s="184" t="s">
        <v>818</v>
      </c>
      <c r="D943" s="184" t="s">
        <v>53</v>
      </c>
      <c r="E943" s="184"/>
      <c r="F943" s="186">
        <v>11738</v>
      </c>
      <c r="G943" s="186">
        <v>10991.3</v>
      </c>
      <c r="H943" s="187">
        <f t="shared" si="14"/>
        <v>93.638609643891641</v>
      </c>
    </row>
    <row r="944" spans="1:8" outlineLevel="4" x14ac:dyDescent="0.25">
      <c r="A944" s="185" t="s">
        <v>88</v>
      </c>
      <c r="B944" s="184" t="s">
        <v>849</v>
      </c>
      <c r="C944" s="184" t="s">
        <v>818</v>
      </c>
      <c r="D944" s="184" t="s">
        <v>89</v>
      </c>
      <c r="E944" s="184"/>
      <c r="F944" s="186">
        <v>11738</v>
      </c>
      <c r="G944" s="186">
        <v>10991.3</v>
      </c>
      <c r="H944" s="187">
        <f t="shared" si="14"/>
        <v>93.638609643891641</v>
      </c>
    </row>
    <row r="945" spans="1:8" ht="26.4" outlineLevel="5" x14ac:dyDescent="0.25">
      <c r="A945" s="185" t="s">
        <v>819</v>
      </c>
      <c r="B945" s="184" t="s">
        <v>849</v>
      </c>
      <c r="C945" s="184" t="s">
        <v>818</v>
      </c>
      <c r="D945" s="184" t="s">
        <v>820</v>
      </c>
      <c r="E945" s="184"/>
      <c r="F945" s="186">
        <v>11738</v>
      </c>
      <c r="G945" s="186">
        <v>10991.3</v>
      </c>
      <c r="H945" s="187">
        <f t="shared" si="14"/>
        <v>93.638609643891641</v>
      </c>
    </row>
    <row r="946" spans="1:8" outlineLevel="7" x14ac:dyDescent="0.25">
      <c r="A946" s="189" t="s">
        <v>821</v>
      </c>
      <c r="B946" s="190" t="s">
        <v>849</v>
      </c>
      <c r="C946" s="190" t="s">
        <v>818</v>
      </c>
      <c r="D946" s="190" t="s">
        <v>820</v>
      </c>
      <c r="E946" s="190" t="s">
        <v>822</v>
      </c>
      <c r="F946" s="191">
        <v>11738</v>
      </c>
      <c r="G946" s="191">
        <v>10991.3</v>
      </c>
      <c r="H946" s="192">
        <f t="shared" si="14"/>
        <v>93.638609643891641</v>
      </c>
    </row>
    <row r="947" spans="1:8" x14ac:dyDescent="0.25">
      <c r="A947" s="194" t="s">
        <v>823</v>
      </c>
      <c r="B947" s="195"/>
      <c r="C947" s="195"/>
      <c r="D947" s="195"/>
      <c r="E947" s="195"/>
      <c r="F947" s="196">
        <v>7054474.4000000004</v>
      </c>
      <c r="G947" s="196">
        <v>6436827.7000000002</v>
      </c>
      <c r="H947" s="187">
        <f t="shared" si="14"/>
        <v>91.24461065448051</v>
      </c>
    </row>
  </sheetData>
  <mergeCells count="2">
    <mergeCell ref="A1:H1"/>
    <mergeCell ref="A3:H3"/>
  </mergeCells>
  <pageMargins left="0.9055118110236221" right="0.31496062992125984" top="0.35433070866141736" bottom="0.35433070866141736"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5"/>
  <sheetViews>
    <sheetView tabSelected="1" view="pageBreakPreview" zoomScale="60" zoomScaleNormal="100" workbookViewId="0">
      <selection activeCell="A4" sqref="A4"/>
    </sheetView>
  </sheetViews>
  <sheetFormatPr defaultRowHeight="13.2" outlineLevelRow="7" x14ac:dyDescent="0.25"/>
  <cols>
    <col min="1" max="1" width="89.44140625" customWidth="1"/>
    <col min="2" max="2" width="13.21875" customWidth="1"/>
    <col min="3" max="3" width="5.44140625" customWidth="1"/>
    <col min="4" max="4" width="13.77734375" customWidth="1"/>
    <col min="5" max="5" width="12.88671875" customWidth="1"/>
    <col min="6" max="6" width="8.77734375" customWidth="1"/>
    <col min="7" max="7" width="13.109375" customWidth="1"/>
    <col min="8" max="10" width="9.109375" customWidth="1"/>
  </cols>
  <sheetData>
    <row r="1" spans="1:10" ht="72" customHeight="1" x14ac:dyDescent="0.25">
      <c r="A1" s="205" t="s">
        <v>1139</v>
      </c>
      <c r="B1" s="206"/>
      <c r="C1" s="206"/>
      <c r="D1" s="206"/>
      <c r="E1" s="206"/>
      <c r="F1" s="209"/>
      <c r="G1" s="1"/>
      <c r="H1" s="1"/>
      <c r="I1" s="1"/>
      <c r="J1" s="1"/>
    </row>
    <row r="2" spans="1:10" x14ac:dyDescent="0.25">
      <c r="A2" s="27"/>
      <c r="B2" s="27"/>
      <c r="C2" s="27"/>
      <c r="D2" s="27"/>
      <c r="E2" s="27"/>
      <c r="F2" s="27"/>
      <c r="G2" s="1"/>
      <c r="H2" s="1"/>
      <c r="I2" s="1"/>
      <c r="J2" s="1"/>
    </row>
    <row r="3" spans="1:10" ht="45" customHeight="1" x14ac:dyDescent="0.25">
      <c r="A3" s="210" t="s">
        <v>1144</v>
      </c>
      <c r="B3" s="211"/>
      <c r="C3" s="211"/>
      <c r="D3" s="211"/>
      <c r="E3" s="211"/>
      <c r="F3" s="212"/>
      <c r="G3" s="28"/>
      <c r="H3" s="28"/>
      <c r="I3" s="29"/>
      <c r="J3" s="29"/>
    </row>
    <row r="4" spans="1:10" ht="13.8" x14ac:dyDescent="0.25">
      <c r="A4" s="30"/>
      <c r="B4" s="31"/>
      <c r="C4" s="31"/>
      <c r="D4" s="31"/>
      <c r="E4" s="31"/>
      <c r="F4" s="28"/>
      <c r="G4" s="28"/>
      <c r="H4" s="28"/>
      <c r="I4" s="29"/>
      <c r="J4" s="29"/>
    </row>
    <row r="5" spans="1:10" x14ac:dyDescent="0.25">
      <c r="A5" s="6"/>
      <c r="B5" s="6"/>
      <c r="C5" s="6"/>
      <c r="D5" s="6"/>
      <c r="E5" s="32"/>
      <c r="F5" s="198" t="s">
        <v>0</v>
      </c>
      <c r="G5" s="26"/>
      <c r="H5" s="26"/>
      <c r="I5" s="1"/>
      <c r="J5" s="1"/>
    </row>
    <row r="6" spans="1:10" ht="46.2" customHeight="1" x14ac:dyDescent="0.25">
      <c r="A6" s="184" t="s">
        <v>1</v>
      </c>
      <c r="B6" s="184" t="s">
        <v>3</v>
      </c>
      <c r="C6" s="184" t="s">
        <v>4</v>
      </c>
      <c r="D6" s="184" t="s">
        <v>826</v>
      </c>
      <c r="E6" s="184" t="s">
        <v>827</v>
      </c>
      <c r="F6" s="199" t="s">
        <v>825</v>
      </c>
    </row>
    <row r="7" spans="1:10" ht="26.4" x14ac:dyDescent="0.25">
      <c r="A7" s="185" t="s">
        <v>346</v>
      </c>
      <c r="B7" s="184" t="s">
        <v>347</v>
      </c>
      <c r="C7" s="184"/>
      <c r="D7" s="186">
        <v>260988</v>
      </c>
      <c r="E7" s="186">
        <v>199663.3</v>
      </c>
      <c r="F7" s="187">
        <f>E7*100/D7</f>
        <v>76.502866032154742</v>
      </c>
    </row>
    <row r="8" spans="1:10" outlineLevel="1" x14ac:dyDescent="0.25">
      <c r="A8" s="185" t="s">
        <v>348</v>
      </c>
      <c r="B8" s="184" t="s">
        <v>349</v>
      </c>
      <c r="C8" s="184"/>
      <c r="D8" s="186">
        <v>21510</v>
      </c>
      <c r="E8" s="186">
        <v>0</v>
      </c>
      <c r="F8" s="187">
        <f t="shared" ref="F8:F71" si="0">E8*100/D8</f>
        <v>0</v>
      </c>
    </row>
    <row r="9" spans="1:10" ht="26.4" outlineLevel="2" x14ac:dyDescent="0.25">
      <c r="A9" s="185" t="s">
        <v>350</v>
      </c>
      <c r="B9" s="184" t="s">
        <v>351</v>
      </c>
      <c r="C9" s="184"/>
      <c r="D9" s="186">
        <v>6050</v>
      </c>
      <c r="E9" s="186">
        <v>0</v>
      </c>
      <c r="F9" s="187">
        <f t="shared" si="0"/>
        <v>0</v>
      </c>
    </row>
    <row r="10" spans="1:10" outlineLevel="7" x14ac:dyDescent="0.25">
      <c r="A10" s="189" t="s">
        <v>142</v>
      </c>
      <c r="B10" s="190" t="s">
        <v>351</v>
      </c>
      <c r="C10" s="190" t="s">
        <v>143</v>
      </c>
      <c r="D10" s="191">
        <v>6050</v>
      </c>
      <c r="E10" s="191">
        <v>0</v>
      </c>
      <c r="F10" s="192">
        <f t="shared" si="0"/>
        <v>0</v>
      </c>
    </row>
    <row r="11" spans="1:10" ht="26.4" outlineLevel="2" x14ac:dyDescent="0.25">
      <c r="A11" s="185" t="s">
        <v>352</v>
      </c>
      <c r="B11" s="184" t="s">
        <v>353</v>
      </c>
      <c r="C11" s="184"/>
      <c r="D11" s="186">
        <v>9360</v>
      </c>
      <c r="E11" s="186">
        <v>0</v>
      </c>
      <c r="F11" s="187">
        <f t="shared" si="0"/>
        <v>0</v>
      </c>
    </row>
    <row r="12" spans="1:10" outlineLevel="7" x14ac:dyDescent="0.25">
      <c r="A12" s="189" t="s">
        <v>142</v>
      </c>
      <c r="B12" s="190" t="s">
        <v>353</v>
      </c>
      <c r="C12" s="190" t="s">
        <v>143</v>
      </c>
      <c r="D12" s="191">
        <v>9360</v>
      </c>
      <c r="E12" s="191">
        <v>0</v>
      </c>
      <c r="F12" s="192">
        <f t="shared" si="0"/>
        <v>0</v>
      </c>
    </row>
    <row r="13" spans="1:10" ht="26.4" outlineLevel="2" x14ac:dyDescent="0.25">
      <c r="A13" s="185" t="s">
        <v>354</v>
      </c>
      <c r="B13" s="184" t="s">
        <v>355</v>
      </c>
      <c r="C13" s="184"/>
      <c r="D13" s="186">
        <v>6100</v>
      </c>
      <c r="E13" s="186">
        <v>0</v>
      </c>
      <c r="F13" s="187">
        <f t="shared" si="0"/>
        <v>0</v>
      </c>
    </row>
    <row r="14" spans="1:10" outlineLevel="7" x14ac:dyDescent="0.25">
      <c r="A14" s="189" t="s">
        <v>142</v>
      </c>
      <c r="B14" s="190" t="s">
        <v>355</v>
      </c>
      <c r="C14" s="190" t="s">
        <v>143</v>
      </c>
      <c r="D14" s="191">
        <v>6100</v>
      </c>
      <c r="E14" s="191">
        <v>0</v>
      </c>
      <c r="F14" s="192">
        <f t="shared" si="0"/>
        <v>0</v>
      </c>
    </row>
    <row r="15" spans="1:10" outlineLevel="1" x14ac:dyDescent="0.25">
      <c r="A15" s="185" t="s">
        <v>356</v>
      </c>
      <c r="B15" s="184" t="s">
        <v>357</v>
      </c>
      <c r="C15" s="184"/>
      <c r="D15" s="186">
        <v>4247.6000000000004</v>
      </c>
      <c r="E15" s="186">
        <v>2614</v>
      </c>
      <c r="F15" s="187">
        <f t="shared" si="0"/>
        <v>61.540634711366415</v>
      </c>
    </row>
    <row r="16" spans="1:10" ht="39.6" outlineLevel="2" x14ac:dyDescent="0.25">
      <c r="A16" s="185" t="s">
        <v>358</v>
      </c>
      <c r="B16" s="184" t="s">
        <v>359</v>
      </c>
      <c r="C16" s="184"/>
      <c r="D16" s="186">
        <v>633.5</v>
      </c>
      <c r="E16" s="186">
        <v>0</v>
      </c>
      <c r="F16" s="187">
        <f t="shared" si="0"/>
        <v>0</v>
      </c>
    </row>
    <row r="17" spans="1:6" outlineLevel="7" x14ac:dyDescent="0.25">
      <c r="A17" s="189" t="s">
        <v>20</v>
      </c>
      <c r="B17" s="190" t="s">
        <v>359</v>
      </c>
      <c r="C17" s="190" t="s">
        <v>21</v>
      </c>
      <c r="D17" s="191">
        <v>633.5</v>
      </c>
      <c r="E17" s="191">
        <v>0</v>
      </c>
      <c r="F17" s="192">
        <f t="shared" si="0"/>
        <v>0</v>
      </c>
    </row>
    <row r="18" spans="1:6" outlineLevel="2" x14ac:dyDescent="0.25">
      <c r="A18" s="185" t="s">
        <v>360</v>
      </c>
      <c r="B18" s="184" t="s">
        <v>361</v>
      </c>
      <c r="C18" s="184"/>
      <c r="D18" s="186">
        <v>2614.1</v>
      </c>
      <c r="E18" s="186">
        <v>2614</v>
      </c>
      <c r="F18" s="187">
        <f t="shared" si="0"/>
        <v>99.996174591637654</v>
      </c>
    </row>
    <row r="19" spans="1:6" outlineLevel="7" x14ac:dyDescent="0.25">
      <c r="A19" s="189" t="s">
        <v>20</v>
      </c>
      <c r="B19" s="190" t="s">
        <v>361</v>
      </c>
      <c r="C19" s="190" t="s">
        <v>21</v>
      </c>
      <c r="D19" s="191">
        <v>2614.1</v>
      </c>
      <c r="E19" s="191">
        <v>2614</v>
      </c>
      <c r="F19" s="192">
        <f t="shared" si="0"/>
        <v>99.996174591637654</v>
      </c>
    </row>
    <row r="20" spans="1:6" ht="26.4" outlineLevel="2" x14ac:dyDescent="0.25">
      <c r="A20" s="185" t="s">
        <v>362</v>
      </c>
      <c r="B20" s="184" t="s">
        <v>363</v>
      </c>
      <c r="C20" s="184"/>
      <c r="D20" s="186">
        <v>1000</v>
      </c>
      <c r="E20" s="186">
        <v>0</v>
      </c>
      <c r="F20" s="187">
        <f t="shared" si="0"/>
        <v>0</v>
      </c>
    </row>
    <row r="21" spans="1:6" outlineLevel="7" x14ac:dyDescent="0.25">
      <c r="A21" s="189" t="s">
        <v>142</v>
      </c>
      <c r="B21" s="190" t="s">
        <v>363</v>
      </c>
      <c r="C21" s="190" t="s">
        <v>143</v>
      </c>
      <c r="D21" s="191">
        <v>1000</v>
      </c>
      <c r="E21" s="191">
        <v>0</v>
      </c>
      <c r="F21" s="192">
        <f t="shared" si="0"/>
        <v>0</v>
      </c>
    </row>
    <row r="22" spans="1:6" ht="26.4" outlineLevel="1" x14ac:dyDescent="0.25">
      <c r="A22" s="185" t="s">
        <v>364</v>
      </c>
      <c r="B22" s="184" t="s">
        <v>365</v>
      </c>
      <c r="C22" s="184"/>
      <c r="D22" s="186">
        <v>206098.4</v>
      </c>
      <c r="E22" s="186">
        <v>180462</v>
      </c>
      <c r="F22" s="187">
        <f t="shared" si="0"/>
        <v>87.56108732527764</v>
      </c>
    </row>
    <row r="23" spans="1:6" ht="26.4" outlineLevel="2" x14ac:dyDescent="0.25">
      <c r="A23" s="185" t="s">
        <v>366</v>
      </c>
      <c r="B23" s="184" t="s">
        <v>367</v>
      </c>
      <c r="C23" s="184"/>
      <c r="D23" s="186">
        <v>16083.8</v>
      </c>
      <c r="E23" s="186">
        <v>16083.8</v>
      </c>
      <c r="F23" s="187">
        <f t="shared" si="0"/>
        <v>100</v>
      </c>
    </row>
    <row r="24" spans="1:6" outlineLevel="7" x14ac:dyDescent="0.25">
      <c r="A24" s="189" t="s">
        <v>142</v>
      </c>
      <c r="B24" s="190" t="s">
        <v>367</v>
      </c>
      <c r="C24" s="190" t="s">
        <v>143</v>
      </c>
      <c r="D24" s="191">
        <v>16083.8</v>
      </c>
      <c r="E24" s="191">
        <v>16083.8</v>
      </c>
      <c r="F24" s="192">
        <f t="shared" si="0"/>
        <v>100</v>
      </c>
    </row>
    <row r="25" spans="1:6" outlineLevel="2" x14ac:dyDescent="0.25">
      <c r="A25" s="185" t="s">
        <v>368</v>
      </c>
      <c r="B25" s="184" t="s">
        <v>369</v>
      </c>
      <c r="C25" s="184"/>
      <c r="D25" s="186">
        <v>7489.7</v>
      </c>
      <c r="E25" s="186">
        <v>5480.1</v>
      </c>
      <c r="F25" s="187">
        <f t="shared" si="0"/>
        <v>73.168484719014117</v>
      </c>
    </row>
    <row r="26" spans="1:6" outlineLevel="7" x14ac:dyDescent="0.25">
      <c r="A26" s="189" t="s">
        <v>20</v>
      </c>
      <c r="B26" s="190" t="s">
        <v>369</v>
      </c>
      <c r="C26" s="190" t="s">
        <v>21</v>
      </c>
      <c r="D26" s="191">
        <v>7489.7</v>
      </c>
      <c r="E26" s="191">
        <v>5480.1</v>
      </c>
      <c r="F26" s="192">
        <f t="shared" si="0"/>
        <v>73.168484719014117</v>
      </c>
    </row>
    <row r="27" spans="1:6" ht="26.4" outlineLevel="2" x14ac:dyDescent="0.25">
      <c r="A27" s="185" t="s">
        <v>370</v>
      </c>
      <c r="B27" s="184" t="s">
        <v>371</v>
      </c>
      <c r="C27" s="184"/>
      <c r="D27" s="186">
        <v>622</v>
      </c>
      <c r="E27" s="186">
        <v>621.6</v>
      </c>
      <c r="F27" s="187">
        <f t="shared" si="0"/>
        <v>99.935691318327969</v>
      </c>
    </row>
    <row r="28" spans="1:6" outlineLevel="7" x14ac:dyDescent="0.25">
      <c r="A28" s="189" t="s">
        <v>18</v>
      </c>
      <c r="B28" s="190" t="s">
        <v>371</v>
      </c>
      <c r="C28" s="190" t="s">
        <v>19</v>
      </c>
      <c r="D28" s="191">
        <v>622</v>
      </c>
      <c r="E28" s="191">
        <v>621.6</v>
      </c>
      <c r="F28" s="192">
        <f t="shared" si="0"/>
        <v>99.935691318327969</v>
      </c>
    </row>
    <row r="29" spans="1:6" outlineLevel="2" x14ac:dyDescent="0.25">
      <c r="A29" s="185" t="s">
        <v>372</v>
      </c>
      <c r="B29" s="184" t="s">
        <v>373</v>
      </c>
      <c r="C29" s="184"/>
      <c r="D29" s="186">
        <v>9606</v>
      </c>
      <c r="E29" s="186">
        <v>9606</v>
      </c>
      <c r="F29" s="187">
        <f t="shared" si="0"/>
        <v>100</v>
      </c>
    </row>
    <row r="30" spans="1:6" outlineLevel="7" x14ac:dyDescent="0.25">
      <c r="A30" s="189" t="s">
        <v>20</v>
      </c>
      <c r="B30" s="190" t="s">
        <v>373</v>
      </c>
      <c r="C30" s="190" t="s">
        <v>21</v>
      </c>
      <c r="D30" s="191">
        <v>9606</v>
      </c>
      <c r="E30" s="191">
        <v>9606</v>
      </c>
      <c r="F30" s="192">
        <f t="shared" si="0"/>
        <v>100</v>
      </c>
    </row>
    <row r="31" spans="1:6" ht="26.4" outlineLevel="2" x14ac:dyDescent="0.25">
      <c r="A31" s="185" t="s">
        <v>374</v>
      </c>
      <c r="B31" s="184" t="s">
        <v>375</v>
      </c>
      <c r="C31" s="184"/>
      <c r="D31" s="186">
        <v>37099.4</v>
      </c>
      <c r="E31" s="186">
        <v>37099.4</v>
      </c>
      <c r="F31" s="187">
        <f t="shared" si="0"/>
        <v>100</v>
      </c>
    </row>
    <row r="32" spans="1:6" outlineLevel="7" x14ac:dyDescent="0.25">
      <c r="A32" s="189" t="s">
        <v>20</v>
      </c>
      <c r="B32" s="190" t="s">
        <v>375</v>
      </c>
      <c r="C32" s="190" t="s">
        <v>21</v>
      </c>
      <c r="D32" s="191">
        <v>37099.4</v>
      </c>
      <c r="E32" s="191">
        <v>37099.4</v>
      </c>
      <c r="F32" s="192">
        <f t="shared" si="0"/>
        <v>100</v>
      </c>
    </row>
    <row r="33" spans="1:6" ht="26.4" outlineLevel="2" x14ac:dyDescent="0.25">
      <c r="A33" s="185" t="s">
        <v>376</v>
      </c>
      <c r="B33" s="184" t="s">
        <v>377</v>
      </c>
      <c r="C33" s="184"/>
      <c r="D33" s="186">
        <v>4679.2</v>
      </c>
      <c r="E33" s="186">
        <v>4679.2</v>
      </c>
      <c r="F33" s="187">
        <f t="shared" si="0"/>
        <v>100</v>
      </c>
    </row>
    <row r="34" spans="1:6" outlineLevel="7" x14ac:dyDescent="0.25">
      <c r="A34" s="189" t="s">
        <v>18</v>
      </c>
      <c r="B34" s="190" t="s">
        <v>377</v>
      </c>
      <c r="C34" s="190" t="s">
        <v>19</v>
      </c>
      <c r="D34" s="191">
        <v>4679.2</v>
      </c>
      <c r="E34" s="191">
        <v>4679.2</v>
      </c>
      <c r="F34" s="192">
        <f t="shared" si="0"/>
        <v>100</v>
      </c>
    </row>
    <row r="35" spans="1:6" outlineLevel="2" x14ac:dyDescent="0.25">
      <c r="A35" s="185" t="s">
        <v>378</v>
      </c>
      <c r="B35" s="184" t="s">
        <v>379</v>
      </c>
      <c r="C35" s="184"/>
      <c r="D35" s="186">
        <v>1319</v>
      </c>
      <c r="E35" s="186">
        <v>1283.4000000000001</v>
      </c>
      <c r="F35" s="187">
        <f t="shared" si="0"/>
        <v>97.30098559514785</v>
      </c>
    </row>
    <row r="36" spans="1:6" outlineLevel="7" x14ac:dyDescent="0.25">
      <c r="A36" s="189" t="s">
        <v>20</v>
      </c>
      <c r="B36" s="190" t="s">
        <v>379</v>
      </c>
      <c r="C36" s="190" t="s">
        <v>21</v>
      </c>
      <c r="D36" s="191">
        <v>1319</v>
      </c>
      <c r="E36" s="191">
        <v>1283.4000000000001</v>
      </c>
      <c r="F36" s="192">
        <f t="shared" si="0"/>
        <v>97.30098559514785</v>
      </c>
    </row>
    <row r="37" spans="1:6" outlineLevel="2" x14ac:dyDescent="0.25">
      <c r="A37" s="185" t="s">
        <v>380</v>
      </c>
      <c r="B37" s="184" t="s">
        <v>381</v>
      </c>
      <c r="C37" s="184"/>
      <c r="D37" s="186">
        <v>2515</v>
      </c>
      <c r="E37" s="186">
        <v>0</v>
      </c>
      <c r="F37" s="187">
        <f t="shared" si="0"/>
        <v>0</v>
      </c>
    </row>
    <row r="38" spans="1:6" outlineLevel="7" x14ac:dyDescent="0.25">
      <c r="A38" s="189" t="s">
        <v>20</v>
      </c>
      <c r="B38" s="190" t="s">
        <v>381</v>
      </c>
      <c r="C38" s="190" t="s">
        <v>21</v>
      </c>
      <c r="D38" s="191">
        <v>2515</v>
      </c>
      <c r="E38" s="191">
        <v>0</v>
      </c>
      <c r="F38" s="192">
        <f t="shared" si="0"/>
        <v>0</v>
      </c>
    </row>
    <row r="39" spans="1:6" outlineLevel="2" x14ac:dyDescent="0.25">
      <c r="A39" s="185" t="s">
        <v>382</v>
      </c>
      <c r="B39" s="184" t="s">
        <v>383</v>
      </c>
      <c r="C39" s="184"/>
      <c r="D39" s="186">
        <v>685</v>
      </c>
      <c r="E39" s="186">
        <v>648.9</v>
      </c>
      <c r="F39" s="187">
        <f t="shared" si="0"/>
        <v>94.729927007299267</v>
      </c>
    </row>
    <row r="40" spans="1:6" outlineLevel="7" x14ac:dyDescent="0.25">
      <c r="A40" s="189" t="s">
        <v>20</v>
      </c>
      <c r="B40" s="190" t="s">
        <v>383</v>
      </c>
      <c r="C40" s="190" t="s">
        <v>21</v>
      </c>
      <c r="D40" s="191">
        <v>685</v>
      </c>
      <c r="E40" s="191">
        <v>648.9</v>
      </c>
      <c r="F40" s="192">
        <f t="shared" si="0"/>
        <v>94.729927007299267</v>
      </c>
    </row>
    <row r="41" spans="1:6" outlineLevel="2" x14ac:dyDescent="0.25">
      <c r="A41" s="185" t="s">
        <v>384</v>
      </c>
      <c r="B41" s="184" t="s">
        <v>385</v>
      </c>
      <c r="C41" s="184"/>
      <c r="D41" s="186">
        <v>6790</v>
      </c>
      <c r="E41" s="186">
        <v>6713.2</v>
      </c>
      <c r="F41" s="187">
        <f t="shared" si="0"/>
        <v>98.86892488954345</v>
      </c>
    </row>
    <row r="42" spans="1:6" outlineLevel="7" x14ac:dyDescent="0.25">
      <c r="A42" s="189" t="s">
        <v>20</v>
      </c>
      <c r="B42" s="190" t="s">
        <v>385</v>
      </c>
      <c r="C42" s="190" t="s">
        <v>21</v>
      </c>
      <c r="D42" s="191">
        <v>6790</v>
      </c>
      <c r="E42" s="191">
        <v>6713.2</v>
      </c>
      <c r="F42" s="192">
        <f t="shared" si="0"/>
        <v>98.86892488954345</v>
      </c>
    </row>
    <row r="43" spans="1:6" ht="26.4" outlineLevel="2" x14ac:dyDescent="0.25">
      <c r="A43" s="185" t="s">
        <v>386</v>
      </c>
      <c r="B43" s="184" t="s">
        <v>387</v>
      </c>
      <c r="C43" s="184"/>
      <c r="D43" s="186">
        <v>76</v>
      </c>
      <c r="E43" s="186">
        <v>75.8</v>
      </c>
      <c r="F43" s="187">
        <f t="shared" si="0"/>
        <v>99.736842105263165</v>
      </c>
    </row>
    <row r="44" spans="1:6" outlineLevel="7" x14ac:dyDescent="0.25">
      <c r="A44" s="189" t="s">
        <v>18</v>
      </c>
      <c r="B44" s="190" t="s">
        <v>387</v>
      </c>
      <c r="C44" s="190" t="s">
        <v>19</v>
      </c>
      <c r="D44" s="191">
        <v>76</v>
      </c>
      <c r="E44" s="191">
        <v>75.8</v>
      </c>
      <c r="F44" s="192">
        <f t="shared" si="0"/>
        <v>99.736842105263165</v>
      </c>
    </row>
    <row r="45" spans="1:6" outlineLevel="2" x14ac:dyDescent="0.25">
      <c r="A45" s="185" t="s">
        <v>388</v>
      </c>
      <c r="B45" s="184" t="s">
        <v>389</v>
      </c>
      <c r="C45" s="184"/>
      <c r="D45" s="186">
        <v>3481</v>
      </c>
      <c r="E45" s="186">
        <v>3463.6</v>
      </c>
      <c r="F45" s="187">
        <f t="shared" si="0"/>
        <v>99.500143636885952</v>
      </c>
    </row>
    <row r="46" spans="1:6" outlineLevel="7" x14ac:dyDescent="0.25">
      <c r="A46" s="189" t="s">
        <v>20</v>
      </c>
      <c r="B46" s="190" t="s">
        <v>389</v>
      </c>
      <c r="C46" s="190" t="s">
        <v>21</v>
      </c>
      <c r="D46" s="191">
        <v>3481</v>
      </c>
      <c r="E46" s="191">
        <v>3463.6</v>
      </c>
      <c r="F46" s="192">
        <f t="shared" si="0"/>
        <v>99.500143636885952</v>
      </c>
    </row>
    <row r="47" spans="1:6" ht="26.4" outlineLevel="2" x14ac:dyDescent="0.25">
      <c r="A47" s="185" t="s">
        <v>390</v>
      </c>
      <c r="B47" s="184" t="s">
        <v>391</v>
      </c>
      <c r="C47" s="184"/>
      <c r="D47" s="186">
        <v>4000</v>
      </c>
      <c r="E47" s="186">
        <v>0</v>
      </c>
      <c r="F47" s="187">
        <f t="shared" si="0"/>
        <v>0</v>
      </c>
    </row>
    <row r="48" spans="1:6" outlineLevel="7" x14ac:dyDescent="0.25">
      <c r="A48" s="189" t="s">
        <v>20</v>
      </c>
      <c r="B48" s="190" t="s">
        <v>391</v>
      </c>
      <c r="C48" s="190" t="s">
        <v>21</v>
      </c>
      <c r="D48" s="191">
        <v>4000</v>
      </c>
      <c r="E48" s="191">
        <v>0</v>
      </c>
      <c r="F48" s="192">
        <f t="shared" si="0"/>
        <v>0</v>
      </c>
    </row>
    <row r="49" spans="1:6" outlineLevel="2" x14ac:dyDescent="0.25">
      <c r="A49" s="185" t="s">
        <v>392</v>
      </c>
      <c r="B49" s="184" t="s">
        <v>393</v>
      </c>
      <c r="C49" s="184"/>
      <c r="D49" s="186">
        <v>4641</v>
      </c>
      <c r="E49" s="186">
        <v>4640.1000000000004</v>
      </c>
      <c r="F49" s="187">
        <f t="shared" si="0"/>
        <v>99.980607627666458</v>
      </c>
    </row>
    <row r="50" spans="1:6" outlineLevel="7" x14ac:dyDescent="0.25">
      <c r="A50" s="189" t="s">
        <v>142</v>
      </c>
      <c r="B50" s="190" t="s">
        <v>393</v>
      </c>
      <c r="C50" s="190" t="s">
        <v>143</v>
      </c>
      <c r="D50" s="191">
        <v>4641</v>
      </c>
      <c r="E50" s="191">
        <v>4640.1000000000004</v>
      </c>
      <c r="F50" s="192">
        <f t="shared" si="0"/>
        <v>99.980607627666458</v>
      </c>
    </row>
    <row r="51" spans="1:6" outlineLevel="2" x14ac:dyDescent="0.25">
      <c r="A51" s="185" t="s">
        <v>394</v>
      </c>
      <c r="B51" s="184" t="s">
        <v>395</v>
      </c>
      <c r="C51" s="184"/>
      <c r="D51" s="186">
        <v>26168</v>
      </c>
      <c r="E51" s="186">
        <v>26039.1</v>
      </c>
      <c r="F51" s="187">
        <f t="shared" si="0"/>
        <v>99.507413634974014</v>
      </c>
    </row>
    <row r="52" spans="1:6" outlineLevel="7" x14ac:dyDescent="0.25">
      <c r="A52" s="189" t="s">
        <v>20</v>
      </c>
      <c r="B52" s="190" t="s">
        <v>395</v>
      </c>
      <c r="C52" s="190" t="s">
        <v>21</v>
      </c>
      <c r="D52" s="191">
        <v>26168</v>
      </c>
      <c r="E52" s="191">
        <v>26039.1</v>
      </c>
      <c r="F52" s="192">
        <f t="shared" si="0"/>
        <v>99.507413634974014</v>
      </c>
    </row>
    <row r="53" spans="1:6" outlineLevel="2" x14ac:dyDescent="0.25">
      <c r="A53" s="185" t="s">
        <v>396</v>
      </c>
      <c r="B53" s="184" t="s">
        <v>397</v>
      </c>
      <c r="C53" s="184"/>
      <c r="D53" s="186">
        <v>28803.3</v>
      </c>
      <c r="E53" s="186">
        <v>28803.3</v>
      </c>
      <c r="F53" s="187">
        <f t="shared" si="0"/>
        <v>100</v>
      </c>
    </row>
    <row r="54" spans="1:6" outlineLevel="7" x14ac:dyDescent="0.25">
      <c r="A54" s="189" t="s">
        <v>20</v>
      </c>
      <c r="B54" s="190" t="s">
        <v>397</v>
      </c>
      <c r="C54" s="190" t="s">
        <v>21</v>
      </c>
      <c r="D54" s="191">
        <v>28803.3</v>
      </c>
      <c r="E54" s="191">
        <v>28803.3</v>
      </c>
      <c r="F54" s="192">
        <f t="shared" si="0"/>
        <v>100</v>
      </c>
    </row>
    <row r="55" spans="1:6" ht="26.4" outlineLevel="2" x14ac:dyDescent="0.25">
      <c r="A55" s="185" t="s">
        <v>398</v>
      </c>
      <c r="B55" s="184" t="s">
        <v>399</v>
      </c>
      <c r="C55" s="184"/>
      <c r="D55" s="186">
        <v>13824</v>
      </c>
      <c r="E55" s="186">
        <v>2010.3</v>
      </c>
      <c r="F55" s="187">
        <f t="shared" si="0"/>
        <v>14.542100694444445</v>
      </c>
    </row>
    <row r="56" spans="1:6" outlineLevel="7" x14ac:dyDescent="0.25">
      <c r="A56" s="189" t="s">
        <v>18</v>
      </c>
      <c r="B56" s="190" t="s">
        <v>399</v>
      </c>
      <c r="C56" s="190" t="s">
        <v>19</v>
      </c>
      <c r="D56" s="191">
        <v>2010.3</v>
      </c>
      <c r="E56" s="191">
        <v>2010.3</v>
      </c>
      <c r="F56" s="192">
        <f t="shared" si="0"/>
        <v>100</v>
      </c>
    </row>
    <row r="57" spans="1:6" outlineLevel="7" x14ac:dyDescent="0.25">
      <c r="A57" s="189" t="s">
        <v>142</v>
      </c>
      <c r="B57" s="190" t="s">
        <v>399</v>
      </c>
      <c r="C57" s="190" t="s">
        <v>143</v>
      </c>
      <c r="D57" s="191">
        <v>11813.7</v>
      </c>
      <c r="E57" s="191">
        <v>0</v>
      </c>
      <c r="F57" s="192">
        <f t="shared" si="0"/>
        <v>0</v>
      </c>
    </row>
    <row r="58" spans="1:6" ht="26.4" outlineLevel="2" x14ac:dyDescent="0.25">
      <c r="A58" s="185" t="s">
        <v>400</v>
      </c>
      <c r="B58" s="184" t="s">
        <v>401</v>
      </c>
      <c r="C58" s="184"/>
      <c r="D58" s="186">
        <v>4176</v>
      </c>
      <c r="E58" s="186">
        <v>607.29999999999995</v>
      </c>
      <c r="F58" s="187">
        <f t="shared" si="0"/>
        <v>14.542624521072796</v>
      </c>
    </row>
    <row r="59" spans="1:6" outlineLevel="7" x14ac:dyDescent="0.25">
      <c r="A59" s="189" t="s">
        <v>18</v>
      </c>
      <c r="B59" s="190" t="s">
        <v>401</v>
      </c>
      <c r="C59" s="190" t="s">
        <v>19</v>
      </c>
      <c r="D59" s="191">
        <v>607.29999999999995</v>
      </c>
      <c r="E59" s="191">
        <v>607.29999999999995</v>
      </c>
      <c r="F59" s="192">
        <f t="shared" si="0"/>
        <v>100</v>
      </c>
    </row>
    <row r="60" spans="1:6" outlineLevel="7" x14ac:dyDescent="0.25">
      <c r="A60" s="189" t="s">
        <v>142</v>
      </c>
      <c r="B60" s="190" t="s">
        <v>401</v>
      </c>
      <c r="C60" s="190" t="s">
        <v>143</v>
      </c>
      <c r="D60" s="191">
        <v>3568.7</v>
      </c>
      <c r="E60" s="191">
        <v>0</v>
      </c>
      <c r="F60" s="192">
        <f t="shared" si="0"/>
        <v>0</v>
      </c>
    </row>
    <row r="61" spans="1:6" ht="26.4" outlineLevel="2" x14ac:dyDescent="0.25">
      <c r="A61" s="185" t="s">
        <v>402</v>
      </c>
      <c r="B61" s="184" t="s">
        <v>403</v>
      </c>
      <c r="C61" s="184"/>
      <c r="D61" s="186">
        <v>31040</v>
      </c>
      <c r="E61" s="186">
        <v>30976.799999999999</v>
      </c>
      <c r="F61" s="187">
        <f t="shared" si="0"/>
        <v>99.796391752577321</v>
      </c>
    </row>
    <row r="62" spans="1:6" outlineLevel="7" x14ac:dyDescent="0.25">
      <c r="A62" s="189" t="s">
        <v>18</v>
      </c>
      <c r="B62" s="190" t="s">
        <v>403</v>
      </c>
      <c r="C62" s="190" t="s">
        <v>19</v>
      </c>
      <c r="D62" s="191">
        <v>2791.4</v>
      </c>
      <c r="E62" s="191">
        <v>2791.4</v>
      </c>
      <c r="F62" s="192">
        <f t="shared" si="0"/>
        <v>100</v>
      </c>
    </row>
    <row r="63" spans="1:6" outlineLevel="7" x14ac:dyDescent="0.25">
      <c r="A63" s="189" t="s">
        <v>142</v>
      </c>
      <c r="B63" s="190" t="s">
        <v>403</v>
      </c>
      <c r="C63" s="190" t="s">
        <v>143</v>
      </c>
      <c r="D63" s="191">
        <v>28248.6</v>
      </c>
      <c r="E63" s="191">
        <v>28185.4</v>
      </c>
      <c r="F63" s="192">
        <f t="shared" si="0"/>
        <v>99.776272098440288</v>
      </c>
    </row>
    <row r="64" spans="1:6" ht="26.4" outlineLevel="2" x14ac:dyDescent="0.25">
      <c r="A64" s="185" t="s">
        <v>404</v>
      </c>
      <c r="B64" s="184" t="s">
        <v>405</v>
      </c>
      <c r="C64" s="184"/>
      <c r="D64" s="186">
        <v>3000</v>
      </c>
      <c r="E64" s="186">
        <v>1630.4</v>
      </c>
      <c r="F64" s="187">
        <f t="shared" si="0"/>
        <v>54.346666666666664</v>
      </c>
    </row>
    <row r="65" spans="1:6" outlineLevel="7" x14ac:dyDescent="0.25">
      <c r="A65" s="189" t="s">
        <v>18</v>
      </c>
      <c r="B65" s="190" t="s">
        <v>405</v>
      </c>
      <c r="C65" s="190" t="s">
        <v>19</v>
      </c>
      <c r="D65" s="191">
        <v>203.5</v>
      </c>
      <c r="E65" s="191">
        <v>146.9</v>
      </c>
      <c r="F65" s="192">
        <f t="shared" si="0"/>
        <v>72.186732186732186</v>
      </c>
    </row>
    <row r="66" spans="1:6" outlineLevel="7" x14ac:dyDescent="0.25">
      <c r="A66" s="189" t="s">
        <v>142</v>
      </c>
      <c r="B66" s="190" t="s">
        <v>405</v>
      </c>
      <c r="C66" s="190" t="s">
        <v>143</v>
      </c>
      <c r="D66" s="191">
        <v>2796.5</v>
      </c>
      <c r="E66" s="191">
        <v>1483.4</v>
      </c>
      <c r="F66" s="192">
        <f t="shared" si="0"/>
        <v>53.044877525478277</v>
      </c>
    </row>
    <row r="67" spans="1:6" outlineLevel="1" x14ac:dyDescent="0.25">
      <c r="A67" s="185" t="s">
        <v>406</v>
      </c>
      <c r="B67" s="184" t="s">
        <v>407</v>
      </c>
      <c r="C67" s="184"/>
      <c r="D67" s="186">
        <v>24382</v>
      </c>
      <c r="E67" s="186">
        <v>12450.7</v>
      </c>
      <c r="F67" s="187">
        <f t="shared" si="0"/>
        <v>51.06513001394471</v>
      </c>
    </row>
    <row r="68" spans="1:6" ht="26.4" outlineLevel="2" x14ac:dyDescent="0.25">
      <c r="A68" s="185" t="s">
        <v>408</v>
      </c>
      <c r="B68" s="184" t="s">
        <v>409</v>
      </c>
      <c r="C68" s="184"/>
      <c r="D68" s="186">
        <v>3600</v>
      </c>
      <c r="E68" s="186">
        <v>0</v>
      </c>
      <c r="F68" s="187">
        <f t="shared" si="0"/>
        <v>0</v>
      </c>
    </row>
    <row r="69" spans="1:6" outlineLevel="7" x14ac:dyDescent="0.25">
      <c r="A69" s="189" t="s">
        <v>18</v>
      </c>
      <c r="B69" s="190" t="s">
        <v>409</v>
      </c>
      <c r="C69" s="190" t="s">
        <v>19</v>
      </c>
      <c r="D69" s="191">
        <v>3600</v>
      </c>
      <c r="E69" s="191">
        <v>0</v>
      </c>
      <c r="F69" s="192">
        <f t="shared" si="0"/>
        <v>0</v>
      </c>
    </row>
    <row r="70" spans="1:6" ht="26.4" outlineLevel="2" x14ac:dyDescent="0.25">
      <c r="A70" s="185" t="s">
        <v>410</v>
      </c>
      <c r="B70" s="184" t="s">
        <v>411</v>
      </c>
      <c r="C70" s="184"/>
      <c r="D70" s="186">
        <v>7900</v>
      </c>
      <c r="E70" s="186">
        <v>7620.7</v>
      </c>
      <c r="F70" s="187">
        <f t="shared" si="0"/>
        <v>96.464556962025313</v>
      </c>
    </row>
    <row r="71" spans="1:6" outlineLevel="7" x14ac:dyDescent="0.25">
      <c r="A71" s="189" t="s">
        <v>18</v>
      </c>
      <c r="B71" s="190" t="s">
        <v>411</v>
      </c>
      <c r="C71" s="190" t="s">
        <v>19</v>
      </c>
      <c r="D71" s="191">
        <v>7900</v>
      </c>
      <c r="E71" s="191">
        <v>7620.7</v>
      </c>
      <c r="F71" s="192">
        <f t="shared" si="0"/>
        <v>96.464556962025313</v>
      </c>
    </row>
    <row r="72" spans="1:6" ht="26.4" outlineLevel="2" x14ac:dyDescent="0.25">
      <c r="A72" s="185" t="s">
        <v>412</v>
      </c>
      <c r="B72" s="184" t="s">
        <v>413</v>
      </c>
      <c r="C72" s="184"/>
      <c r="D72" s="186">
        <v>1047.3</v>
      </c>
      <c r="E72" s="186">
        <v>1004.3</v>
      </c>
      <c r="F72" s="187">
        <f t="shared" ref="F72:F135" si="1">E72*100/D72</f>
        <v>95.894204143989313</v>
      </c>
    </row>
    <row r="73" spans="1:6" outlineLevel="7" x14ac:dyDescent="0.25">
      <c r="A73" s="189" t="s">
        <v>20</v>
      </c>
      <c r="B73" s="190" t="s">
        <v>413</v>
      </c>
      <c r="C73" s="190" t="s">
        <v>21</v>
      </c>
      <c r="D73" s="191">
        <v>1047.3</v>
      </c>
      <c r="E73" s="191">
        <v>1004.3</v>
      </c>
      <c r="F73" s="192">
        <f t="shared" si="1"/>
        <v>95.894204143989313</v>
      </c>
    </row>
    <row r="74" spans="1:6" ht="26.4" outlineLevel="2" x14ac:dyDescent="0.25">
      <c r="A74" s="185" t="s">
        <v>414</v>
      </c>
      <c r="B74" s="184" t="s">
        <v>415</v>
      </c>
      <c r="C74" s="184"/>
      <c r="D74" s="186">
        <v>1472.6</v>
      </c>
      <c r="E74" s="186">
        <v>1472.5</v>
      </c>
      <c r="F74" s="187">
        <f t="shared" si="1"/>
        <v>99.993209289691706</v>
      </c>
    </row>
    <row r="75" spans="1:6" outlineLevel="7" x14ac:dyDescent="0.25">
      <c r="A75" s="189" t="s">
        <v>20</v>
      </c>
      <c r="B75" s="190" t="s">
        <v>415</v>
      </c>
      <c r="C75" s="190" t="s">
        <v>21</v>
      </c>
      <c r="D75" s="191">
        <v>1472.6</v>
      </c>
      <c r="E75" s="191">
        <v>1472.5</v>
      </c>
      <c r="F75" s="192">
        <f t="shared" si="1"/>
        <v>99.993209289691706</v>
      </c>
    </row>
    <row r="76" spans="1:6" outlineLevel="2" x14ac:dyDescent="0.25">
      <c r="A76" s="185" t="s">
        <v>416</v>
      </c>
      <c r="B76" s="184" t="s">
        <v>417</v>
      </c>
      <c r="C76" s="184"/>
      <c r="D76" s="186">
        <v>8.8000000000000007</v>
      </c>
      <c r="E76" s="186">
        <v>0</v>
      </c>
      <c r="F76" s="187">
        <f t="shared" si="1"/>
        <v>0</v>
      </c>
    </row>
    <row r="77" spans="1:6" outlineLevel="7" x14ac:dyDescent="0.25">
      <c r="A77" s="189" t="s">
        <v>18</v>
      </c>
      <c r="B77" s="190" t="s">
        <v>417</v>
      </c>
      <c r="C77" s="190" t="s">
        <v>19</v>
      </c>
      <c r="D77" s="191">
        <v>8.8000000000000007</v>
      </c>
      <c r="E77" s="191">
        <v>0</v>
      </c>
      <c r="F77" s="192">
        <f t="shared" si="1"/>
        <v>0</v>
      </c>
    </row>
    <row r="78" spans="1:6" ht="26.4" outlineLevel="2" x14ac:dyDescent="0.25">
      <c r="A78" s="185" t="s">
        <v>418</v>
      </c>
      <c r="B78" s="184" t="s">
        <v>419</v>
      </c>
      <c r="C78" s="184"/>
      <c r="D78" s="186">
        <v>2353.3000000000002</v>
      </c>
      <c r="E78" s="186">
        <v>2353.1999999999998</v>
      </c>
      <c r="F78" s="187">
        <f t="shared" si="1"/>
        <v>99.99575064802616</v>
      </c>
    </row>
    <row r="79" spans="1:6" outlineLevel="7" x14ac:dyDescent="0.25">
      <c r="A79" s="189" t="s">
        <v>20</v>
      </c>
      <c r="B79" s="190" t="s">
        <v>419</v>
      </c>
      <c r="C79" s="190" t="s">
        <v>21</v>
      </c>
      <c r="D79" s="191">
        <v>2353.3000000000002</v>
      </c>
      <c r="E79" s="191">
        <v>2353.1999999999998</v>
      </c>
      <c r="F79" s="192">
        <f t="shared" si="1"/>
        <v>99.99575064802616</v>
      </c>
    </row>
    <row r="80" spans="1:6" ht="26.4" outlineLevel="2" x14ac:dyDescent="0.25">
      <c r="A80" s="185" t="s">
        <v>420</v>
      </c>
      <c r="B80" s="184" t="s">
        <v>421</v>
      </c>
      <c r="C80" s="184"/>
      <c r="D80" s="186">
        <v>8000</v>
      </c>
      <c r="E80" s="186">
        <v>0</v>
      </c>
      <c r="F80" s="187">
        <f t="shared" si="1"/>
        <v>0</v>
      </c>
    </row>
    <row r="81" spans="1:6" outlineLevel="7" x14ac:dyDescent="0.25">
      <c r="A81" s="189" t="s">
        <v>142</v>
      </c>
      <c r="B81" s="190" t="s">
        <v>421</v>
      </c>
      <c r="C81" s="190" t="s">
        <v>143</v>
      </c>
      <c r="D81" s="191">
        <v>8000</v>
      </c>
      <c r="E81" s="191">
        <v>0</v>
      </c>
      <c r="F81" s="192">
        <f t="shared" si="1"/>
        <v>0</v>
      </c>
    </row>
    <row r="82" spans="1:6" outlineLevel="1" x14ac:dyDescent="0.25">
      <c r="A82" s="185" t="s">
        <v>422</v>
      </c>
      <c r="B82" s="184" t="s">
        <v>423</v>
      </c>
      <c r="C82" s="184"/>
      <c r="D82" s="186">
        <v>4750</v>
      </c>
      <c r="E82" s="186">
        <v>4136.5</v>
      </c>
      <c r="F82" s="187">
        <f t="shared" si="1"/>
        <v>87.084210526315786</v>
      </c>
    </row>
    <row r="83" spans="1:6" outlineLevel="2" x14ac:dyDescent="0.25">
      <c r="A83" s="185" t="s">
        <v>424</v>
      </c>
      <c r="B83" s="184" t="s">
        <v>425</v>
      </c>
      <c r="C83" s="184"/>
      <c r="D83" s="186">
        <v>1400</v>
      </c>
      <c r="E83" s="186">
        <v>1397</v>
      </c>
      <c r="F83" s="187">
        <f t="shared" si="1"/>
        <v>99.785714285714292</v>
      </c>
    </row>
    <row r="84" spans="1:6" outlineLevel="7" x14ac:dyDescent="0.25">
      <c r="A84" s="189" t="s">
        <v>18</v>
      </c>
      <c r="B84" s="190" t="s">
        <v>425</v>
      </c>
      <c r="C84" s="190" t="s">
        <v>19</v>
      </c>
      <c r="D84" s="191">
        <v>1400</v>
      </c>
      <c r="E84" s="191">
        <v>1397</v>
      </c>
      <c r="F84" s="192">
        <f t="shared" si="1"/>
        <v>99.785714285714292</v>
      </c>
    </row>
    <row r="85" spans="1:6" outlineLevel="2" x14ac:dyDescent="0.25">
      <c r="A85" s="185" t="s">
        <v>426</v>
      </c>
      <c r="B85" s="184" t="s">
        <v>427</v>
      </c>
      <c r="C85" s="184"/>
      <c r="D85" s="186">
        <v>2700</v>
      </c>
      <c r="E85" s="186">
        <v>2700</v>
      </c>
      <c r="F85" s="187">
        <f t="shared" si="1"/>
        <v>100</v>
      </c>
    </row>
    <row r="86" spans="1:6" outlineLevel="7" x14ac:dyDescent="0.25">
      <c r="A86" s="189" t="s">
        <v>18</v>
      </c>
      <c r="B86" s="190" t="s">
        <v>427</v>
      </c>
      <c r="C86" s="190" t="s">
        <v>19</v>
      </c>
      <c r="D86" s="191">
        <v>2700</v>
      </c>
      <c r="E86" s="191">
        <v>2700</v>
      </c>
      <c r="F86" s="192">
        <f t="shared" si="1"/>
        <v>100</v>
      </c>
    </row>
    <row r="87" spans="1:6" ht="39.6" outlineLevel="2" x14ac:dyDescent="0.25">
      <c r="A87" s="185" t="s">
        <v>428</v>
      </c>
      <c r="B87" s="184" t="s">
        <v>429</v>
      </c>
      <c r="C87" s="184"/>
      <c r="D87" s="186">
        <v>500</v>
      </c>
      <c r="E87" s="186">
        <v>0</v>
      </c>
      <c r="F87" s="187">
        <f t="shared" si="1"/>
        <v>0</v>
      </c>
    </row>
    <row r="88" spans="1:6" outlineLevel="7" x14ac:dyDescent="0.25">
      <c r="A88" s="189" t="s">
        <v>18</v>
      </c>
      <c r="B88" s="190" t="s">
        <v>429</v>
      </c>
      <c r="C88" s="190" t="s">
        <v>19</v>
      </c>
      <c r="D88" s="191">
        <v>500</v>
      </c>
      <c r="E88" s="191">
        <v>0</v>
      </c>
      <c r="F88" s="192">
        <f t="shared" si="1"/>
        <v>0</v>
      </c>
    </row>
    <row r="89" spans="1:6" ht="26.4" outlineLevel="2" x14ac:dyDescent="0.25">
      <c r="A89" s="185" t="s">
        <v>430</v>
      </c>
      <c r="B89" s="184" t="s">
        <v>431</v>
      </c>
      <c r="C89" s="184"/>
      <c r="D89" s="186">
        <v>150</v>
      </c>
      <c r="E89" s="186">
        <v>39.5</v>
      </c>
      <c r="F89" s="187">
        <f t="shared" si="1"/>
        <v>26.333333333333332</v>
      </c>
    </row>
    <row r="90" spans="1:6" outlineLevel="7" x14ac:dyDescent="0.25">
      <c r="A90" s="189" t="s">
        <v>18</v>
      </c>
      <c r="B90" s="190" t="s">
        <v>431</v>
      </c>
      <c r="C90" s="190" t="s">
        <v>19</v>
      </c>
      <c r="D90" s="191">
        <v>150</v>
      </c>
      <c r="E90" s="191">
        <v>39.5</v>
      </c>
      <c r="F90" s="192">
        <f t="shared" si="1"/>
        <v>26.333333333333332</v>
      </c>
    </row>
    <row r="91" spans="1:6" x14ac:dyDescent="0.25">
      <c r="A91" s="185" t="s">
        <v>609</v>
      </c>
      <c r="B91" s="184" t="s">
        <v>610</v>
      </c>
      <c r="C91" s="184"/>
      <c r="D91" s="186">
        <v>610952.80000000005</v>
      </c>
      <c r="E91" s="186">
        <v>607870.19999999995</v>
      </c>
      <c r="F91" s="187">
        <f t="shared" si="1"/>
        <v>99.495443837887294</v>
      </c>
    </row>
    <row r="92" spans="1:6" outlineLevel="1" x14ac:dyDescent="0.25">
      <c r="A92" s="185" t="s">
        <v>698</v>
      </c>
      <c r="B92" s="184" t="s">
        <v>699</v>
      </c>
      <c r="C92" s="184"/>
      <c r="D92" s="186">
        <v>29593</v>
      </c>
      <c r="E92" s="186">
        <v>28165.200000000001</v>
      </c>
      <c r="F92" s="187">
        <f t="shared" si="1"/>
        <v>95.175210353799883</v>
      </c>
    </row>
    <row r="93" spans="1:6" ht="26.4" outlineLevel="2" x14ac:dyDescent="0.25">
      <c r="A93" s="185" t="s">
        <v>700</v>
      </c>
      <c r="B93" s="184" t="s">
        <v>701</v>
      </c>
      <c r="C93" s="184"/>
      <c r="D93" s="186">
        <v>11843.3</v>
      </c>
      <c r="E93" s="186">
        <v>11843.3</v>
      </c>
      <c r="F93" s="187">
        <f t="shared" si="1"/>
        <v>100</v>
      </c>
    </row>
    <row r="94" spans="1:6" ht="26.4" outlineLevel="7" x14ac:dyDescent="0.25">
      <c r="A94" s="189" t="s">
        <v>106</v>
      </c>
      <c r="B94" s="190" t="s">
        <v>701</v>
      </c>
      <c r="C94" s="190" t="s">
        <v>107</v>
      </c>
      <c r="D94" s="191">
        <v>11843.3</v>
      </c>
      <c r="E94" s="191">
        <v>11843.3</v>
      </c>
      <c r="F94" s="192">
        <f t="shared" si="1"/>
        <v>100</v>
      </c>
    </row>
    <row r="95" spans="1:6" ht="26.4" outlineLevel="2" x14ac:dyDescent="0.25">
      <c r="A95" s="185" t="s">
        <v>702</v>
      </c>
      <c r="B95" s="184" t="s">
        <v>703</v>
      </c>
      <c r="C95" s="184"/>
      <c r="D95" s="186">
        <v>1545.9</v>
      </c>
      <c r="E95" s="186">
        <v>1545.9</v>
      </c>
      <c r="F95" s="187">
        <f t="shared" si="1"/>
        <v>100</v>
      </c>
    </row>
    <row r="96" spans="1:6" ht="26.4" outlineLevel="7" x14ac:dyDescent="0.25">
      <c r="A96" s="189" t="s">
        <v>106</v>
      </c>
      <c r="B96" s="190" t="s">
        <v>703</v>
      </c>
      <c r="C96" s="190" t="s">
        <v>107</v>
      </c>
      <c r="D96" s="191">
        <v>1545.9</v>
      </c>
      <c r="E96" s="191">
        <v>1545.9</v>
      </c>
      <c r="F96" s="192">
        <f t="shared" si="1"/>
        <v>100</v>
      </c>
    </row>
    <row r="97" spans="1:6" outlineLevel="2" x14ac:dyDescent="0.25">
      <c r="A97" s="185" t="s">
        <v>704</v>
      </c>
      <c r="B97" s="184" t="s">
        <v>705</v>
      </c>
      <c r="C97" s="184"/>
      <c r="D97" s="186">
        <v>14753.6</v>
      </c>
      <c r="E97" s="186">
        <v>13325.7</v>
      </c>
      <c r="F97" s="187">
        <f t="shared" si="1"/>
        <v>90.32168419911072</v>
      </c>
    </row>
    <row r="98" spans="1:6" ht="26.4" outlineLevel="7" x14ac:dyDescent="0.25">
      <c r="A98" s="189" t="s">
        <v>106</v>
      </c>
      <c r="B98" s="190" t="s">
        <v>705</v>
      </c>
      <c r="C98" s="190" t="s">
        <v>107</v>
      </c>
      <c r="D98" s="191">
        <v>14753.6</v>
      </c>
      <c r="E98" s="191">
        <v>13325.7</v>
      </c>
      <c r="F98" s="192">
        <f t="shared" si="1"/>
        <v>90.32168419911072</v>
      </c>
    </row>
    <row r="99" spans="1:6" ht="26.4" outlineLevel="2" x14ac:dyDescent="0.25">
      <c r="A99" s="185" t="s">
        <v>706</v>
      </c>
      <c r="B99" s="184" t="s">
        <v>707</v>
      </c>
      <c r="C99" s="184"/>
      <c r="D99" s="186">
        <v>1289.2</v>
      </c>
      <c r="E99" s="186">
        <v>1289.2</v>
      </c>
      <c r="F99" s="187">
        <f t="shared" si="1"/>
        <v>100</v>
      </c>
    </row>
    <row r="100" spans="1:6" ht="26.4" outlineLevel="7" x14ac:dyDescent="0.25">
      <c r="A100" s="189" t="s">
        <v>106</v>
      </c>
      <c r="B100" s="190" t="s">
        <v>707</v>
      </c>
      <c r="C100" s="190" t="s">
        <v>107</v>
      </c>
      <c r="D100" s="191">
        <v>1289.2</v>
      </c>
      <c r="E100" s="191">
        <v>1289.2</v>
      </c>
      <c r="F100" s="192">
        <f t="shared" si="1"/>
        <v>100</v>
      </c>
    </row>
    <row r="101" spans="1:6" ht="26.4" outlineLevel="2" x14ac:dyDescent="0.25">
      <c r="A101" s="185" t="s">
        <v>708</v>
      </c>
      <c r="B101" s="184" t="s">
        <v>709</v>
      </c>
      <c r="C101" s="184"/>
      <c r="D101" s="186">
        <v>161</v>
      </c>
      <c r="E101" s="186">
        <v>161</v>
      </c>
      <c r="F101" s="187">
        <f t="shared" si="1"/>
        <v>100</v>
      </c>
    </row>
    <row r="102" spans="1:6" ht="26.4" outlineLevel="7" x14ac:dyDescent="0.25">
      <c r="A102" s="189" t="s">
        <v>106</v>
      </c>
      <c r="B102" s="190" t="s">
        <v>709</v>
      </c>
      <c r="C102" s="190" t="s">
        <v>107</v>
      </c>
      <c r="D102" s="191">
        <v>161</v>
      </c>
      <c r="E102" s="191">
        <v>161</v>
      </c>
      <c r="F102" s="192">
        <f t="shared" si="1"/>
        <v>100</v>
      </c>
    </row>
    <row r="103" spans="1:6" ht="26.4" outlineLevel="1" x14ac:dyDescent="0.25">
      <c r="A103" s="185" t="s">
        <v>611</v>
      </c>
      <c r="B103" s="184" t="s">
        <v>612</v>
      </c>
      <c r="C103" s="184"/>
      <c r="D103" s="186">
        <v>108275.4</v>
      </c>
      <c r="E103" s="186">
        <v>108001</v>
      </c>
      <c r="F103" s="187">
        <f t="shared" si="1"/>
        <v>99.746572166900336</v>
      </c>
    </row>
    <row r="104" spans="1:6" ht="26.4" outlineLevel="2" x14ac:dyDescent="0.25">
      <c r="A104" s="185" t="s">
        <v>613</v>
      </c>
      <c r="B104" s="184" t="s">
        <v>614</v>
      </c>
      <c r="C104" s="184"/>
      <c r="D104" s="186">
        <v>96462.2</v>
      </c>
      <c r="E104" s="186">
        <v>96450.2</v>
      </c>
      <c r="F104" s="187">
        <f t="shared" si="1"/>
        <v>99.987559893927369</v>
      </c>
    </row>
    <row r="105" spans="1:6" ht="26.4" outlineLevel="7" x14ac:dyDescent="0.25">
      <c r="A105" s="189" t="s">
        <v>106</v>
      </c>
      <c r="B105" s="190" t="s">
        <v>614</v>
      </c>
      <c r="C105" s="190" t="s">
        <v>107</v>
      </c>
      <c r="D105" s="191">
        <v>96462.2</v>
      </c>
      <c r="E105" s="191">
        <v>96450.2</v>
      </c>
      <c r="F105" s="192">
        <f t="shared" si="1"/>
        <v>99.987559893927369</v>
      </c>
    </row>
    <row r="106" spans="1:6" ht="39.6" outlineLevel="2" x14ac:dyDescent="0.25">
      <c r="A106" s="185" t="s">
        <v>615</v>
      </c>
      <c r="B106" s="184" t="s">
        <v>616</v>
      </c>
      <c r="C106" s="184"/>
      <c r="D106" s="186">
        <v>100</v>
      </c>
      <c r="E106" s="186">
        <v>100</v>
      </c>
      <c r="F106" s="187">
        <f t="shared" si="1"/>
        <v>100</v>
      </c>
    </row>
    <row r="107" spans="1:6" ht="26.4" outlineLevel="7" x14ac:dyDescent="0.25">
      <c r="A107" s="189" t="s">
        <v>106</v>
      </c>
      <c r="B107" s="190" t="s">
        <v>616</v>
      </c>
      <c r="C107" s="190" t="s">
        <v>107</v>
      </c>
      <c r="D107" s="191">
        <v>100</v>
      </c>
      <c r="E107" s="191">
        <v>100</v>
      </c>
      <c r="F107" s="192">
        <f t="shared" si="1"/>
        <v>100</v>
      </c>
    </row>
    <row r="108" spans="1:6" ht="39.6" outlineLevel="2" x14ac:dyDescent="0.25">
      <c r="A108" s="185" t="s">
        <v>617</v>
      </c>
      <c r="B108" s="184" t="s">
        <v>618</v>
      </c>
      <c r="C108" s="184"/>
      <c r="D108" s="186">
        <v>100</v>
      </c>
      <c r="E108" s="186">
        <v>68.5</v>
      </c>
      <c r="F108" s="187">
        <f t="shared" si="1"/>
        <v>68.5</v>
      </c>
    </row>
    <row r="109" spans="1:6" ht="26.4" outlineLevel="7" x14ac:dyDescent="0.25">
      <c r="A109" s="189" t="s">
        <v>106</v>
      </c>
      <c r="B109" s="190" t="s">
        <v>618</v>
      </c>
      <c r="C109" s="190" t="s">
        <v>107</v>
      </c>
      <c r="D109" s="191">
        <v>100</v>
      </c>
      <c r="E109" s="191">
        <v>68.5</v>
      </c>
      <c r="F109" s="192">
        <f t="shared" si="1"/>
        <v>68.5</v>
      </c>
    </row>
    <row r="110" spans="1:6" ht="26.4" outlineLevel="2" x14ac:dyDescent="0.25">
      <c r="A110" s="185" t="s">
        <v>619</v>
      </c>
      <c r="B110" s="184" t="s">
        <v>620</v>
      </c>
      <c r="C110" s="184"/>
      <c r="D110" s="186">
        <v>407</v>
      </c>
      <c r="E110" s="186">
        <v>395.1</v>
      </c>
      <c r="F110" s="187">
        <f t="shared" si="1"/>
        <v>97.076167076167081</v>
      </c>
    </row>
    <row r="111" spans="1:6" ht="26.4" outlineLevel="7" x14ac:dyDescent="0.25">
      <c r="A111" s="189" t="s">
        <v>106</v>
      </c>
      <c r="B111" s="190" t="s">
        <v>620</v>
      </c>
      <c r="C111" s="190" t="s">
        <v>107</v>
      </c>
      <c r="D111" s="191">
        <v>407</v>
      </c>
      <c r="E111" s="191">
        <v>395.1</v>
      </c>
      <c r="F111" s="192">
        <f t="shared" si="1"/>
        <v>97.076167076167081</v>
      </c>
    </row>
    <row r="112" spans="1:6" outlineLevel="2" x14ac:dyDescent="0.25">
      <c r="A112" s="185" t="s">
        <v>621</v>
      </c>
      <c r="B112" s="184" t="s">
        <v>622</v>
      </c>
      <c r="C112" s="184"/>
      <c r="D112" s="186">
        <v>10619.2</v>
      </c>
      <c r="E112" s="186">
        <v>10416.200000000001</v>
      </c>
      <c r="F112" s="187">
        <f t="shared" si="1"/>
        <v>98.088368238662056</v>
      </c>
    </row>
    <row r="113" spans="1:6" ht="26.4" outlineLevel="7" x14ac:dyDescent="0.25">
      <c r="A113" s="189" t="s">
        <v>106</v>
      </c>
      <c r="B113" s="190" t="s">
        <v>622</v>
      </c>
      <c r="C113" s="190" t="s">
        <v>107</v>
      </c>
      <c r="D113" s="191">
        <v>10619.2</v>
      </c>
      <c r="E113" s="191">
        <v>10416.200000000001</v>
      </c>
      <c r="F113" s="192">
        <f t="shared" si="1"/>
        <v>98.088368238662056</v>
      </c>
    </row>
    <row r="114" spans="1:6" ht="39.6" outlineLevel="2" x14ac:dyDescent="0.25">
      <c r="A114" s="185" t="s">
        <v>623</v>
      </c>
      <c r="B114" s="184" t="s">
        <v>624</v>
      </c>
      <c r="C114" s="184"/>
      <c r="D114" s="186">
        <v>587</v>
      </c>
      <c r="E114" s="186">
        <v>571</v>
      </c>
      <c r="F114" s="187">
        <f t="shared" si="1"/>
        <v>97.274275979557075</v>
      </c>
    </row>
    <row r="115" spans="1:6" ht="26.4" outlineLevel="7" x14ac:dyDescent="0.25">
      <c r="A115" s="189" t="s">
        <v>106</v>
      </c>
      <c r="B115" s="190" t="s">
        <v>624</v>
      </c>
      <c r="C115" s="190" t="s">
        <v>107</v>
      </c>
      <c r="D115" s="191">
        <v>587</v>
      </c>
      <c r="E115" s="191">
        <v>571</v>
      </c>
      <c r="F115" s="192">
        <f t="shared" si="1"/>
        <v>97.274275979557075</v>
      </c>
    </row>
    <row r="116" spans="1:6" outlineLevel="1" x14ac:dyDescent="0.25">
      <c r="A116" s="185" t="s">
        <v>710</v>
      </c>
      <c r="B116" s="184" t="s">
        <v>711</v>
      </c>
      <c r="C116" s="184"/>
      <c r="D116" s="186">
        <v>458455</v>
      </c>
      <c r="E116" s="186">
        <v>457422.4</v>
      </c>
      <c r="F116" s="187">
        <f t="shared" si="1"/>
        <v>99.774765244135196</v>
      </c>
    </row>
    <row r="117" spans="1:6" ht="26.4" outlineLevel="2" x14ac:dyDescent="0.25">
      <c r="A117" s="185" t="s">
        <v>524</v>
      </c>
      <c r="B117" s="184" t="s">
        <v>712</v>
      </c>
      <c r="C117" s="184"/>
      <c r="D117" s="186">
        <v>600</v>
      </c>
      <c r="E117" s="186">
        <v>295.5</v>
      </c>
      <c r="F117" s="187">
        <f t="shared" si="1"/>
        <v>49.25</v>
      </c>
    </row>
    <row r="118" spans="1:6" ht="26.4" outlineLevel="7" x14ac:dyDescent="0.25">
      <c r="A118" s="189" t="s">
        <v>106</v>
      </c>
      <c r="B118" s="190" t="s">
        <v>712</v>
      </c>
      <c r="C118" s="190" t="s">
        <v>107</v>
      </c>
      <c r="D118" s="191">
        <v>600</v>
      </c>
      <c r="E118" s="191">
        <v>295.5</v>
      </c>
      <c r="F118" s="192">
        <f t="shared" si="1"/>
        <v>49.25</v>
      </c>
    </row>
    <row r="119" spans="1:6" ht="26.4" outlineLevel="2" x14ac:dyDescent="0.25">
      <c r="A119" s="185" t="s">
        <v>713</v>
      </c>
      <c r="B119" s="184" t="s">
        <v>714</v>
      </c>
      <c r="C119" s="184"/>
      <c r="D119" s="186">
        <v>3983</v>
      </c>
      <c r="E119" s="186">
        <v>3922.2</v>
      </c>
      <c r="F119" s="187">
        <f t="shared" si="1"/>
        <v>98.473512427818221</v>
      </c>
    </row>
    <row r="120" spans="1:6" outlineLevel="7" x14ac:dyDescent="0.25">
      <c r="A120" s="189" t="s">
        <v>18</v>
      </c>
      <c r="B120" s="190" t="s">
        <v>714</v>
      </c>
      <c r="C120" s="190" t="s">
        <v>19</v>
      </c>
      <c r="D120" s="191">
        <v>5.9</v>
      </c>
      <c r="E120" s="191">
        <v>0</v>
      </c>
      <c r="F120" s="192">
        <f t="shared" si="1"/>
        <v>0</v>
      </c>
    </row>
    <row r="121" spans="1:6" ht="26.4" outlineLevel="7" x14ac:dyDescent="0.25">
      <c r="A121" s="189" t="s">
        <v>106</v>
      </c>
      <c r="B121" s="190" t="s">
        <v>714</v>
      </c>
      <c r="C121" s="190" t="s">
        <v>107</v>
      </c>
      <c r="D121" s="191">
        <v>3967.1</v>
      </c>
      <c r="E121" s="191">
        <v>3922.2</v>
      </c>
      <c r="F121" s="192">
        <f t="shared" si="1"/>
        <v>98.868190869904964</v>
      </c>
    </row>
    <row r="122" spans="1:6" outlineLevel="7" x14ac:dyDescent="0.25">
      <c r="A122" s="189" t="s">
        <v>20</v>
      </c>
      <c r="B122" s="190" t="s">
        <v>714</v>
      </c>
      <c r="C122" s="190" t="s">
        <v>21</v>
      </c>
      <c r="D122" s="191">
        <v>10</v>
      </c>
      <c r="E122" s="191">
        <v>0</v>
      </c>
      <c r="F122" s="192">
        <f t="shared" si="1"/>
        <v>0</v>
      </c>
    </row>
    <row r="123" spans="1:6" ht="26.4" outlineLevel="2" x14ac:dyDescent="0.25">
      <c r="A123" s="185" t="s">
        <v>715</v>
      </c>
      <c r="B123" s="184" t="s">
        <v>716</v>
      </c>
      <c r="C123" s="184"/>
      <c r="D123" s="186">
        <v>29166.7</v>
      </c>
      <c r="E123" s="186">
        <v>28506.2</v>
      </c>
      <c r="F123" s="187">
        <f t="shared" si="1"/>
        <v>97.735431159507243</v>
      </c>
    </row>
    <row r="124" spans="1:6" ht="26.4" outlineLevel="7" x14ac:dyDescent="0.25">
      <c r="A124" s="189" t="s">
        <v>106</v>
      </c>
      <c r="B124" s="190" t="s">
        <v>716</v>
      </c>
      <c r="C124" s="190" t="s">
        <v>107</v>
      </c>
      <c r="D124" s="191">
        <v>29166.7</v>
      </c>
      <c r="E124" s="191">
        <v>28506.2</v>
      </c>
      <c r="F124" s="192">
        <f t="shared" si="1"/>
        <v>97.735431159507243</v>
      </c>
    </row>
    <row r="125" spans="1:6" ht="26.4" outlineLevel="2" x14ac:dyDescent="0.25">
      <c r="A125" s="185" t="s">
        <v>706</v>
      </c>
      <c r="B125" s="184" t="s">
        <v>717</v>
      </c>
      <c r="C125" s="184"/>
      <c r="D125" s="186">
        <v>29076.799999999999</v>
      </c>
      <c r="E125" s="186">
        <v>29076.799999999999</v>
      </c>
      <c r="F125" s="187">
        <f t="shared" si="1"/>
        <v>100</v>
      </c>
    </row>
    <row r="126" spans="1:6" ht="26.4" outlineLevel="7" x14ac:dyDescent="0.25">
      <c r="A126" s="189" t="s">
        <v>106</v>
      </c>
      <c r="B126" s="190" t="s">
        <v>717</v>
      </c>
      <c r="C126" s="190" t="s">
        <v>107</v>
      </c>
      <c r="D126" s="191">
        <v>29076.799999999999</v>
      </c>
      <c r="E126" s="191">
        <v>29076.799999999999</v>
      </c>
      <c r="F126" s="192">
        <f t="shared" si="1"/>
        <v>100</v>
      </c>
    </row>
    <row r="127" spans="1:6" ht="26.4" outlineLevel="2" x14ac:dyDescent="0.25">
      <c r="A127" s="185" t="s">
        <v>718</v>
      </c>
      <c r="B127" s="184" t="s">
        <v>719</v>
      </c>
      <c r="C127" s="184"/>
      <c r="D127" s="186">
        <v>9541</v>
      </c>
      <c r="E127" s="186">
        <v>9541</v>
      </c>
      <c r="F127" s="187">
        <f t="shared" si="1"/>
        <v>100</v>
      </c>
    </row>
    <row r="128" spans="1:6" ht="26.4" outlineLevel="7" x14ac:dyDescent="0.25">
      <c r="A128" s="189" t="s">
        <v>106</v>
      </c>
      <c r="B128" s="190" t="s">
        <v>719</v>
      </c>
      <c r="C128" s="190" t="s">
        <v>107</v>
      </c>
      <c r="D128" s="191">
        <v>9541</v>
      </c>
      <c r="E128" s="191">
        <v>9541</v>
      </c>
      <c r="F128" s="192">
        <f t="shared" si="1"/>
        <v>100</v>
      </c>
    </row>
    <row r="129" spans="1:6" ht="26.4" outlineLevel="2" x14ac:dyDescent="0.25">
      <c r="A129" s="185" t="s">
        <v>720</v>
      </c>
      <c r="B129" s="184" t="s">
        <v>721</v>
      </c>
      <c r="C129" s="184"/>
      <c r="D129" s="186">
        <v>221228.5</v>
      </c>
      <c r="E129" s="186">
        <v>221228.5</v>
      </c>
      <c r="F129" s="187">
        <f t="shared" si="1"/>
        <v>100</v>
      </c>
    </row>
    <row r="130" spans="1:6" ht="26.4" outlineLevel="7" x14ac:dyDescent="0.25">
      <c r="A130" s="189" t="s">
        <v>106</v>
      </c>
      <c r="B130" s="190" t="s">
        <v>721</v>
      </c>
      <c r="C130" s="190" t="s">
        <v>107</v>
      </c>
      <c r="D130" s="191">
        <v>221228.5</v>
      </c>
      <c r="E130" s="191">
        <v>221228.5</v>
      </c>
      <c r="F130" s="192">
        <f t="shared" si="1"/>
        <v>100</v>
      </c>
    </row>
    <row r="131" spans="1:6" ht="26.4" outlineLevel="2" x14ac:dyDescent="0.25">
      <c r="A131" s="185" t="s">
        <v>715</v>
      </c>
      <c r="B131" s="184" t="s">
        <v>722</v>
      </c>
      <c r="C131" s="184"/>
      <c r="D131" s="186">
        <v>5981.2</v>
      </c>
      <c r="E131" s="186">
        <v>5977.6</v>
      </c>
      <c r="F131" s="187">
        <f t="shared" si="1"/>
        <v>99.939811409081798</v>
      </c>
    </row>
    <row r="132" spans="1:6" ht="26.4" outlineLevel="7" x14ac:dyDescent="0.25">
      <c r="A132" s="189" t="s">
        <v>106</v>
      </c>
      <c r="B132" s="190" t="s">
        <v>722</v>
      </c>
      <c r="C132" s="190" t="s">
        <v>107</v>
      </c>
      <c r="D132" s="191">
        <v>5981.2</v>
      </c>
      <c r="E132" s="191">
        <v>5977.6</v>
      </c>
      <c r="F132" s="192">
        <f t="shared" si="1"/>
        <v>99.939811409081798</v>
      </c>
    </row>
    <row r="133" spans="1:6" ht="26.4" outlineLevel="2" x14ac:dyDescent="0.25">
      <c r="A133" s="185" t="s">
        <v>723</v>
      </c>
      <c r="B133" s="184" t="s">
        <v>724</v>
      </c>
      <c r="C133" s="184"/>
      <c r="D133" s="186">
        <v>97619.199999999997</v>
      </c>
      <c r="E133" s="186">
        <v>97619.199999999997</v>
      </c>
      <c r="F133" s="187">
        <f t="shared" si="1"/>
        <v>100</v>
      </c>
    </row>
    <row r="134" spans="1:6" ht="26.4" outlineLevel="7" x14ac:dyDescent="0.25">
      <c r="A134" s="189" t="s">
        <v>106</v>
      </c>
      <c r="B134" s="190" t="s">
        <v>724</v>
      </c>
      <c r="C134" s="190" t="s">
        <v>107</v>
      </c>
      <c r="D134" s="191">
        <v>97619.199999999997</v>
      </c>
      <c r="E134" s="191">
        <v>97619.199999999997</v>
      </c>
      <c r="F134" s="192">
        <f t="shared" si="1"/>
        <v>100</v>
      </c>
    </row>
    <row r="135" spans="1:6" ht="26.4" outlineLevel="2" x14ac:dyDescent="0.25">
      <c r="A135" s="185" t="s">
        <v>725</v>
      </c>
      <c r="B135" s="184" t="s">
        <v>726</v>
      </c>
      <c r="C135" s="184"/>
      <c r="D135" s="186">
        <v>55298.400000000001</v>
      </c>
      <c r="E135" s="186">
        <v>55298.400000000001</v>
      </c>
      <c r="F135" s="187">
        <f t="shared" si="1"/>
        <v>100</v>
      </c>
    </row>
    <row r="136" spans="1:6" ht="26.4" outlineLevel="7" x14ac:dyDescent="0.25">
      <c r="A136" s="189" t="s">
        <v>106</v>
      </c>
      <c r="B136" s="190" t="s">
        <v>726</v>
      </c>
      <c r="C136" s="190" t="s">
        <v>107</v>
      </c>
      <c r="D136" s="191">
        <v>55298.400000000001</v>
      </c>
      <c r="E136" s="191">
        <v>55298.400000000001</v>
      </c>
      <c r="F136" s="192">
        <f t="shared" ref="F136:F199" si="2">E136*100/D136</f>
        <v>100</v>
      </c>
    </row>
    <row r="137" spans="1:6" ht="26.4" outlineLevel="2" x14ac:dyDescent="0.25">
      <c r="A137" s="185" t="s">
        <v>727</v>
      </c>
      <c r="B137" s="184" t="s">
        <v>728</v>
      </c>
      <c r="C137" s="184"/>
      <c r="D137" s="186">
        <v>1252.7</v>
      </c>
      <c r="E137" s="186">
        <v>1249.5999999999999</v>
      </c>
      <c r="F137" s="187">
        <f t="shared" si="2"/>
        <v>99.752534525425062</v>
      </c>
    </row>
    <row r="138" spans="1:6" ht="26.4" outlineLevel="7" x14ac:dyDescent="0.25">
      <c r="A138" s="189" t="s">
        <v>106</v>
      </c>
      <c r="B138" s="190" t="s">
        <v>728</v>
      </c>
      <c r="C138" s="190" t="s">
        <v>107</v>
      </c>
      <c r="D138" s="191">
        <v>1252.7</v>
      </c>
      <c r="E138" s="191">
        <v>1249.5999999999999</v>
      </c>
      <c r="F138" s="192">
        <f t="shared" si="2"/>
        <v>99.752534525425062</v>
      </c>
    </row>
    <row r="139" spans="1:6" ht="26.4" outlineLevel="2" x14ac:dyDescent="0.25">
      <c r="A139" s="185" t="s">
        <v>729</v>
      </c>
      <c r="B139" s="184" t="s">
        <v>730</v>
      </c>
      <c r="C139" s="184"/>
      <c r="D139" s="186">
        <v>47.5</v>
      </c>
      <c r="E139" s="186">
        <v>47.5</v>
      </c>
      <c r="F139" s="187">
        <f t="shared" si="2"/>
        <v>100</v>
      </c>
    </row>
    <row r="140" spans="1:6" ht="26.4" outlineLevel="7" x14ac:dyDescent="0.25">
      <c r="A140" s="189" t="s">
        <v>106</v>
      </c>
      <c r="B140" s="190" t="s">
        <v>730</v>
      </c>
      <c r="C140" s="190" t="s">
        <v>107</v>
      </c>
      <c r="D140" s="191">
        <v>47.5</v>
      </c>
      <c r="E140" s="191">
        <v>47.5</v>
      </c>
      <c r="F140" s="192">
        <f t="shared" si="2"/>
        <v>100</v>
      </c>
    </row>
    <row r="141" spans="1:6" ht="26.4" outlineLevel="2" x14ac:dyDescent="0.25">
      <c r="A141" s="185" t="s">
        <v>708</v>
      </c>
      <c r="B141" s="184" t="s">
        <v>731</v>
      </c>
      <c r="C141" s="184"/>
      <c r="D141" s="186">
        <v>4660</v>
      </c>
      <c r="E141" s="186">
        <v>4660</v>
      </c>
      <c r="F141" s="187">
        <f t="shared" si="2"/>
        <v>100</v>
      </c>
    </row>
    <row r="142" spans="1:6" ht="26.4" outlineLevel="7" x14ac:dyDescent="0.25">
      <c r="A142" s="189" t="s">
        <v>106</v>
      </c>
      <c r="B142" s="190" t="s">
        <v>731</v>
      </c>
      <c r="C142" s="190" t="s">
        <v>107</v>
      </c>
      <c r="D142" s="191">
        <v>4660</v>
      </c>
      <c r="E142" s="191">
        <v>4660</v>
      </c>
      <c r="F142" s="192">
        <f t="shared" si="2"/>
        <v>100</v>
      </c>
    </row>
    <row r="143" spans="1:6" outlineLevel="1" x14ac:dyDescent="0.25">
      <c r="A143" s="185" t="s">
        <v>732</v>
      </c>
      <c r="B143" s="184" t="s">
        <v>733</v>
      </c>
      <c r="C143" s="184"/>
      <c r="D143" s="186">
        <v>14629.3</v>
      </c>
      <c r="E143" s="186">
        <v>14281.6</v>
      </c>
      <c r="F143" s="187">
        <f t="shared" si="2"/>
        <v>97.62326290389835</v>
      </c>
    </row>
    <row r="144" spans="1:6" outlineLevel="2" x14ac:dyDescent="0.25">
      <c r="A144" s="185" t="s">
        <v>734</v>
      </c>
      <c r="B144" s="184" t="s">
        <v>735</v>
      </c>
      <c r="C144" s="184"/>
      <c r="D144" s="186">
        <v>8072.2</v>
      </c>
      <c r="E144" s="186">
        <v>8061.3</v>
      </c>
      <c r="F144" s="187">
        <f t="shared" si="2"/>
        <v>99.864968657862789</v>
      </c>
    </row>
    <row r="145" spans="1:6" ht="26.4" outlineLevel="7" x14ac:dyDescent="0.25">
      <c r="A145" s="189" t="s">
        <v>106</v>
      </c>
      <c r="B145" s="190" t="s">
        <v>735</v>
      </c>
      <c r="C145" s="190" t="s">
        <v>107</v>
      </c>
      <c r="D145" s="191">
        <v>8072.2</v>
      </c>
      <c r="E145" s="191">
        <v>8061.3</v>
      </c>
      <c r="F145" s="192">
        <f t="shared" si="2"/>
        <v>99.864968657862789</v>
      </c>
    </row>
    <row r="146" spans="1:6" outlineLevel="2" x14ac:dyDescent="0.25">
      <c r="A146" s="185" t="s">
        <v>736</v>
      </c>
      <c r="B146" s="184" t="s">
        <v>737</v>
      </c>
      <c r="C146" s="184"/>
      <c r="D146" s="186">
        <v>6557.1</v>
      </c>
      <c r="E146" s="186">
        <v>6220.2</v>
      </c>
      <c r="F146" s="187">
        <f t="shared" si="2"/>
        <v>94.862057921947198</v>
      </c>
    </row>
    <row r="147" spans="1:6" ht="26.4" outlineLevel="7" x14ac:dyDescent="0.25">
      <c r="A147" s="189" t="s">
        <v>106</v>
      </c>
      <c r="B147" s="190" t="s">
        <v>737</v>
      </c>
      <c r="C147" s="190" t="s">
        <v>107</v>
      </c>
      <c r="D147" s="191">
        <v>6557.1</v>
      </c>
      <c r="E147" s="191">
        <v>6220.2</v>
      </c>
      <c r="F147" s="192">
        <f t="shared" si="2"/>
        <v>94.862057921947198</v>
      </c>
    </row>
    <row r="148" spans="1:6" x14ac:dyDescent="0.25">
      <c r="A148" s="185" t="s">
        <v>26</v>
      </c>
      <c r="B148" s="184" t="s">
        <v>27</v>
      </c>
      <c r="C148" s="184"/>
      <c r="D148" s="186">
        <v>3027312.9</v>
      </c>
      <c r="E148" s="186">
        <v>2866748.4</v>
      </c>
      <c r="F148" s="187">
        <f t="shared" si="2"/>
        <v>94.696137951250435</v>
      </c>
    </row>
    <row r="149" spans="1:6" outlineLevel="1" x14ac:dyDescent="0.25">
      <c r="A149" s="185" t="s">
        <v>94</v>
      </c>
      <c r="B149" s="184" t="s">
        <v>95</v>
      </c>
      <c r="C149" s="184"/>
      <c r="D149" s="186">
        <v>1261861.5</v>
      </c>
      <c r="E149" s="186">
        <v>1245308.3999999999</v>
      </c>
      <c r="F149" s="187">
        <f t="shared" si="2"/>
        <v>98.688199933193928</v>
      </c>
    </row>
    <row r="150" spans="1:6" ht="26.4" outlineLevel="2" x14ac:dyDescent="0.25">
      <c r="A150" s="185" t="s">
        <v>520</v>
      </c>
      <c r="B150" s="184" t="s">
        <v>521</v>
      </c>
      <c r="C150" s="184"/>
      <c r="D150" s="186">
        <v>499943.4</v>
      </c>
      <c r="E150" s="186">
        <v>499943.4</v>
      </c>
      <c r="F150" s="187">
        <f t="shared" si="2"/>
        <v>100</v>
      </c>
    </row>
    <row r="151" spans="1:6" ht="26.4" outlineLevel="7" x14ac:dyDescent="0.25">
      <c r="A151" s="189" t="s">
        <v>106</v>
      </c>
      <c r="B151" s="190" t="s">
        <v>521</v>
      </c>
      <c r="C151" s="190" t="s">
        <v>107</v>
      </c>
      <c r="D151" s="191">
        <v>499943.4</v>
      </c>
      <c r="E151" s="191">
        <v>499943.4</v>
      </c>
      <c r="F151" s="192">
        <f t="shared" si="2"/>
        <v>100</v>
      </c>
    </row>
    <row r="152" spans="1:6" ht="26.4" outlineLevel="2" x14ac:dyDescent="0.25">
      <c r="A152" s="185" t="s">
        <v>522</v>
      </c>
      <c r="B152" s="184" t="s">
        <v>523</v>
      </c>
      <c r="C152" s="184"/>
      <c r="D152" s="186">
        <v>1602.7</v>
      </c>
      <c r="E152" s="186">
        <v>1481.4</v>
      </c>
      <c r="F152" s="187">
        <f t="shared" si="2"/>
        <v>92.431521806950769</v>
      </c>
    </row>
    <row r="153" spans="1:6" ht="26.4" outlineLevel="7" x14ac:dyDescent="0.25">
      <c r="A153" s="189" t="s">
        <v>106</v>
      </c>
      <c r="B153" s="190" t="s">
        <v>523</v>
      </c>
      <c r="C153" s="190" t="s">
        <v>107</v>
      </c>
      <c r="D153" s="191">
        <v>1602.7</v>
      </c>
      <c r="E153" s="191">
        <v>1481.4</v>
      </c>
      <c r="F153" s="192">
        <f t="shared" si="2"/>
        <v>92.431521806950769</v>
      </c>
    </row>
    <row r="154" spans="1:6" ht="26.4" outlineLevel="2" x14ac:dyDescent="0.25">
      <c r="A154" s="185" t="s">
        <v>524</v>
      </c>
      <c r="B154" s="184" t="s">
        <v>525</v>
      </c>
      <c r="C154" s="184"/>
      <c r="D154" s="186">
        <v>870</v>
      </c>
      <c r="E154" s="186">
        <v>863</v>
      </c>
      <c r="F154" s="187">
        <f t="shared" si="2"/>
        <v>99.195402298850581</v>
      </c>
    </row>
    <row r="155" spans="1:6" ht="26.4" outlineLevel="7" x14ac:dyDescent="0.25">
      <c r="A155" s="189" t="s">
        <v>106</v>
      </c>
      <c r="B155" s="190" t="s">
        <v>525</v>
      </c>
      <c r="C155" s="190" t="s">
        <v>107</v>
      </c>
      <c r="D155" s="191">
        <v>870</v>
      </c>
      <c r="E155" s="191">
        <v>863</v>
      </c>
      <c r="F155" s="192">
        <f t="shared" si="2"/>
        <v>99.195402298850581</v>
      </c>
    </row>
    <row r="156" spans="1:6" ht="26.4" outlineLevel="2" x14ac:dyDescent="0.25">
      <c r="A156" s="185" t="s">
        <v>642</v>
      </c>
      <c r="B156" s="184" t="s">
        <v>643</v>
      </c>
      <c r="C156" s="184"/>
      <c r="D156" s="186">
        <v>200</v>
      </c>
      <c r="E156" s="186">
        <v>125.4</v>
      </c>
      <c r="F156" s="187">
        <f t="shared" si="2"/>
        <v>62.7</v>
      </c>
    </row>
    <row r="157" spans="1:6" ht="39.6" outlineLevel="7" x14ac:dyDescent="0.25">
      <c r="A157" s="189" t="s">
        <v>12</v>
      </c>
      <c r="B157" s="190" t="s">
        <v>643</v>
      </c>
      <c r="C157" s="190" t="s">
        <v>13</v>
      </c>
      <c r="D157" s="191">
        <v>74.599999999999994</v>
      </c>
      <c r="E157" s="191">
        <v>0</v>
      </c>
      <c r="F157" s="192">
        <f t="shared" si="2"/>
        <v>0</v>
      </c>
    </row>
    <row r="158" spans="1:6" ht="26.4" outlineLevel="7" x14ac:dyDescent="0.25">
      <c r="A158" s="189" t="s">
        <v>106</v>
      </c>
      <c r="B158" s="190" t="s">
        <v>643</v>
      </c>
      <c r="C158" s="190" t="s">
        <v>107</v>
      </c>
      <c r="D158" s="191">
        <v>125.4</v>
      </c>
      <c r="E158" s="191">
        <v>125.4</v>
      </c>
      <c r="F158" s="192">
        <f t="shared" si="2"/>
        <v>100</v>
      </c>
    </row>
    <row r="159" spans="1:6" ht="26.4" outlineLevel="2" x14ac:dyDescent="0.25">
      <c r="A159" s="185" t="s">
        <v>526</v>
      </c>
      <c r="B159" s="184" t="s">
        <v>527</v>
      </c>
      <c r="C159" s="184"/>
      <c r="D159" s="186">
        <v>279.10000000000002</v>
      </c>
      <c r="E159" s="186">
        <v>268.8</v>
      </c>
      <c r="F159" s="187">
        <f t="shared" si="2"/>
        <v>96.309566463633104</v>
      </c>
    </row>
    <row r="160" spans="1:6" ht="26.4" outlineLevel="7" x14ac:dyDescent="0.25">
      <c r="A160" s="189" t="s">
        <v>106</v>
      </c>
      <c r="B160" s="190" t="s">
        <v>527</v>
      </c>
      <c r="C160" s="190" t="s">
        <v>107</v>
      </c>
      <c r="D160" s="191">
        <v>279.10000000000002</v>
      </c>
      <c r="E160" s="191">
        <v>268.8</v>
      </c>
      <c r="F160" s="192">
        <f t="shared" si="2"/>
        <v>96.309566463633104</v>
      </c>
    </row>
    <row r="161" spans="1:6" ht="39.6" outlineLevel="2" x14ac:dyDescent="0.25">
      <c r="A161" s="185" t="s">
        <v>528</v>
      </c>
      <c r="B161" s="184" t="s">
        <v>529</v>
      </c>
      <c r="C161" s="184"/>
      <c r="D161" s="186">
        <v>35356.300000000003</v>
      </c>
      <c r="E161" s="186">
        <v>28349.599999999999</v>
      </c>
      <c r="F161" s="187">
        <f t="shared" si="2"/>
        <v>80.182598292242105</v>
      </c>
    </row>
    <row r="162" spans="1:6" ht="26.4" outlineLevel="7" x14ac:dyDescent="0.25">
      <c r="A162" s="189" t="s">
        <v>106</v>
      </c>
      <c r="B162" s="190" t="s">
        <v>529</v>
      </c>
      <c r="C162" s="190" t="s">
        <v>107</v>
      </c>
      <c r="D162" s="191">
        <v>35356.300000000003</v>
      </c>
      <c r="E162" s="191">
        <v>28349.599999999999</v>
      </c>
      <c r="F162" s="192">
        <f t="shared" si="2"/>
        <v>80.182598292242105</v>
      </c>
    </row>
    <row r="163" spans="1:6" ht="66" outlineLevel="2" x14ac:dyDescent="0.25">
      <c r="A163" s="193" t="s">
        <v>530</v>
      </c>
      <c r="B163" s="184" t="s">
        <v>531</v>
      </c>
      <c r="C163" s="184"/>
      <c r="D163" s="186">
        <v>671095</v>
      </c>
      <c r="E163" s="186">
        <v>671095</v>
      </c>
      <c r="F163" s="187">
        <f t="shared" si="2"/>
        <v>100</v>
      </c>
    </row>
    <row r="164" spans="1:6" ht="26.4" outlineLevel="7" x14ac:dyDescent="0.25">
      <c r="A164" s="189" t="s">
        <v>106</v>
      </c>
      <c r="B164" s="190" t="s">
        <v>531</v>
      </c>
      <c r="C164" s="190" t="s">
        <v>107</v>
      </c>
      <c r="D164" s="191">
        <v>671095</v>
      </c>
      <c r="E164" s="191">
        <v>671095</v>
      </c>
      <c r="F164" s="192">
        <f t="shared" si="2"/>
        <v>100</v>
      </c>
    </row>
    <row r="165" spans="1:6" ht="39.6" outlineLevel="2" x14ac:dyDescent="0.25">
      <c r="A165" s="185" t="s">
        <v>532</v>
      </c>
      <c r="B165" s="184" t="s">
        <v>533</v>
      </c>
      <c r="C165" s="184"/>
      <c r="D165" s="186">
        <v>1000</v>
      </c>
      <c r="E165" s="186">
        <v>1000</v>
      </c>
      <c r="F165" s="187">
        <f t="shared" si="2"/>
        <v>100</v>
      </c>
    </row>
    <row r="166" spans="1:6" ht="26.4" outlineLevel="7" x14ac:dyDescent="0.25">
      <c r="A166" s="189" t="s">
        <v>106</v>
      </c>
      <c r="B166" s="190" t="s">
        <v>533</v>
      </c>
      <c r="C166" s="190" t="s">
        <v>107</v>
      </c>
      <c r="D166" s="191">
        <v>1000</v>
      </c>
      <c r="E166" s="191">
        <v>1000</v>
      </c>
      <c r="F166" s="192">
        <f t="shared" si="2"/>
        <v>100</v>
      </c>
    </row>
    <row r="167" spans="1:6" ht="39.6" outlineLevel="2" x14ac:dyDescent="0.25">
      <c r="A167" s="185" t="s">
        <v>96</v>
      </c>
      <c r="B167" s="184" t="s">
        <v>97</v>
      </c>
      <c r="C167" s="184"/>
      <c r="D167" s="186">
        <v>51365</v>
      </c>
      <c r="E167" s="186">
        <v>42081.9</v>
      </c>
      <c r="F167" s="187">
        <f t="shared" si="2"/>
        <v>81.927187773775913</v>
      </c>
    </row>
    <row r="168" spans="1:6" ht="39.6" outlineLevel="7" x14ac:dyDescent="0.25">
      <c r="A168" s="189" t="s">
        <v>12</v>
      </c>
      <c r="B168" s="190" t="s">
        <v>97</v>
      </c>
      <c r="C168" s="190" t="s">
        <v>13</v>
      </c>
      <c r="D168" s="191">
        <v>1757</v>
      </c>
      <c r="E168" s="191">
        <v>1757</v>
      </c>
      <c r="F168" s="192">
        <f t="shared" si="2"/>
        <v>100</v>
      </c>
    </row>
    <row r="169" spans="1:6" outlineLevel="7" x14ac:dyDescent="0.25">
      <c r="A169" s="189" t="s">
        <v>18</v>
      </c>
      <c r="B169" s="190" t="s">
        <v>97</v>
      </c>
      <c r="C169" s="190" t="s">
        <v>19</v>
      </c>
      <c r="D169" s="191">
        <v>491</v>
      </c>
      <c r="E169" s="191">
        <v>251.8</v>
      </c>
      <c r="F169" s="192">
        <f t="shared" si="2"/>
        <v>51.283095723014256</v>
      </c>
    </row>
    <row r="170" spans="1:6" outlineLevel="7" x14ac:dyDescent="0.25">
      <c r="A170" s="189" t="s">
        <v>44</v>
      </c>
      <c r="B170" s="190" t="s">
        <v>97</v>
      </c>
      <c r="C170" s="190" t="s">
        <v>45</v>
      </c>
      <c r="D170" s="191">
        <v>49117</v>
      </c>
      <c r="E170" s="191">
        <v>40073.1</v>
      </c>
      <c r="F170" s="192">
        <f t="shared" si="2"/>
        <v>81.587026894965078</v>
      </c>
    </row>
    <row r="171" spans="1:6" ht="39.6" outlineLevel="2" x14ac:dyDescent="0.25">
      <c r="A171" s="185" t="s">
        <v>534</v>
      </c>
      <c r="B171" s="184" t="s">
        <v>535</v>
      </c>
      <c r="C171" s="184"/>
      <c r="D171" s="186">
        <v>150</v>
      </c>
      <c r="E171" s="186">
        <v>100</v>
      </c>
      <c r="F171" s="187">
        <f t="shared" si="2"/>
        <v>66.666666666666671</v>
      </c>
    </row>
    <row r="172" spans="1:6" outlineLevel="7" x14ac:dyDescent="0.25">
      <c r="A172" s="189" t="s">
        <v>18</v>
      </c>
      <c r="B172" s="190" t="s">
        <v>535</v>
      </c>
      <c r="C172" s="190" t="s">
        <v>19</v>
      </c>
      <c r="D172" s="191">
        <v>50</v>
      </c>
      <c r="E172" s="191">
        <v>0</v>
      </c>
      <c r="F172" s="192">
        <f t="shared" si="2"/>
        <v>0</v>
      </c>
    </row>
    <row r="173" spans="1:6" ht="26.4" outlineLevel="7" x14ac:dyDescent="0.25">
      <c r="A173" s="189" t="s">
        <v>106</v>
      </c>
      <c r="B173" s="190" t="s">
        <v>535</v>
      </c>
      <c r="C173" s="190" t="s">
        <v>107</v>
      </c>
      <c r="D173" s="191">
        <v>100</v>
      </c>
      <c r="E173" s="191">
        <v>100</v>
      </c>
      <c r="F173" s="192">
        <f t="shared" si="2"/>
        <v>100</v>
      </c>
    </row>
    <row r="174" spans="1:6" outlineLevel="1" x14ac:dyDescent="0.25">
      <c r="A174" s="185" t="s">
        <v>28</v>
      </c>
      <c r="B174" s="184" t="s">
        <v>29</v>
      </c>
      <c r="C174" s="184"/>
      <c r="D174" s="186">
        <v>1533966.5</v>
      </c>
      <c r="E174" s="186">
        <v>1391673.9</v>
      </c>
      <c r="F174" s="187">
        <f t="shared" si="2"/>
        <v>90.72387825940136</v>
      </c>
    </row>
    <row r="175" spans="1:6" outlineLevel="2" x14ac:dyDescent="0.25">
      <c r="A175" s="185" t="s">
        <v>544</v>
      </c>
      <c r="B175" s="184" t="s">
        <v>545</v>
      </c>
      <c r="C175" s="184"/>
      <c r="D175" s="186">
        <v>136467.9</v>
      </c>
      <c r="E175" s="186">
        <v>132103.1</v>
      </c>
      <c r="F175" s="187">
        <f t="shared" si="2"/>
        <v>96.801592169294025</v>
      </c>
    </row>
    <row r="176" spans="1:6" ht="39.6" outlineLevel="7" x14ac:dyDescent="0.25">
      <c r="A176" s="189" t="s">
        <v>12</v>
      </c>
      <c r="B176" s="190" t="s">
        <v>545</v>
      </c>
      <c r="C176" s="190" t="s">
        <v>13</v>
      </c>
      <c r="D176" s="191">
        <v>3440.2</v>
      </c>
      <c r="E176" s="191">
        <v>3259</v>
      </c>
      <c r="F176" s="192">
        <f t="shared" si="2"/>
        <v>94.732864368350675</v>
      </c>
    </row>
    <row r="177" spans="1:6" outlineLevel="7" x14ac:dyDescent="0.25">
      <c r="A177" s="189" t="s">
        <v>18</v>
      </c>
      <c r="B177" s="190" t="s">
        <v>545</v>
      </c>
      <c r="C177" s="190" t="s">
        <v>19</v>
      </c>
      <c r="D177" s="191">
        <v>20289.900000000001</v>
      </c>
      <c r="E177" s="191">
        <v>16564.2</v>
      </c>
      <c r="F177" s="192">
        <f t="shared" si="2"/>
        <v>81.637662088033949</v>
      </c>
    </row>
    <row r="178" spans="1:6" ht="26.4" outlineLevel="7" x14ac:dyDescent="0.25">
      <c r="A178" s="189" t="s">
        <v>106</v>
      </c>
      <c r="B178" s="190" t="s">
        <v>545</v>
      </c>
      <c r="C178" s="190" t="s">
        <v>107</v>
      </c>
      <c r="D178" s="191">
        <v>111706.2</v>
      </c>
      <c r="E178" s="191">
        <v>111706.2</v>
      </c>
      <c r="F178" s="192">
        <f t="shared" si="2"/>
        <v>100</v>
      </c>
    </row>
    <row r="179" spans="1:6" outlineLevel="7" x14ac:dyDescent="0.25">
      <c r="A179" s="189" t="s">
        <v>20</v>
      </c>
      <c r="B179" s="190" t="s">
        <v>545</v>
      </c>
      <c r="C179" s="190" t="s">
        <v>21</v>
      </c>
      <c r="D179" s="191">
        <v>1031.5999999999999</v>
      </c>
      <c r="E179" s="191">
        <v>573.70000000000005</v>
      </c>
      <c r="F179" s="192">
        <f t="shared" si="2"/>
        <v>55.612640558355963</v>
      </c>
    </row>
    <row r="180" spans="1:6" outlineLevel="2" x14ac:dyDescent="0.25">
      <c r="A180" s="185" t="s">
        <v>546</v>
      </c>
      <c r="B180" s="184" t="s">
        <v>547</v>
      </c>
      <c r="C180" s="184"/>
      <c r="D180" s="186">
        <v>2135.1999999999998</v>
      </c>
      <c r="E180" s="186">
        <v>2077.5</v>
      </c>
      <c r="F180" s="187">
        <f t="shared" si="2"/>
        <v>97.297677032596482</v>
      </c>
    </row>
    <row r="181" spans="1:6" ht="26.4" outlineLevel="7" x14ac:dyDescent="0.25">
      <c r="A181" s="189" t="s">
        <v>106</v>
      </c>
      <c r="B181" s="190" t="s">
        <v>547</v>
      </c>
      <c r="C181" s="190" t="s">
        <v>107</v>
      </c>
      <c r="D181" s="191">
        <v>2135.1999999999998</v>
      </c>
      <c r="E181" s="191">
        <v>2077.5</v>
      </c>
      <c r="F181" s="192">
        <f t="shared" si="2"/>
        <v>97.297677032596482</v>
      </c>
    </row>
    <row r="182" spans="1:6" ht="26.4" outlineLevel="2" x14ac:dyDescent="0.25">
      <c r="A182" s="185" t="s">
        <v>524</v>
      </c>
      <c r="B182" s="184" t="s">
        <v>548</v>
      </c>
      <c r="C182" s="184"/>
      <c r="D182" s="186">
        <v>1250</v>
      </c>
      <c r="E182" s="186">
        <v>1250</v>
      </c>
      <c r="F182" s="187">
        <f t="shared" si="2"/>
        <v>100</v>
      </c>
    </row>
    <row r="183" spans="1:6" outlineLevel="7" x14ac:dyDescent="0.25">
      <c r="A183" s="189" t="s">
        <v>18</v>
      </c>
      <c r="B183" s="190" t="s">
        <v>548</v>
      </c>
      <c r="C183" s="190" t="s">
        <v>19</v>
      </c>
      <c r="D183" s="191">
        <v>600</v>
      </c>
      <c r="E183" s="191">
        <v>600</v>
      </c>
      <c r="F183" s="192">
        <f t="shared" si="2"/>
        <v>100</v>
      </c>
    </row>
    <row r="184" spans="1:6" ht="26.4" outlineLevel="7" x14ac:dyDescent="0.25">
      <c r="A184" s="189" t="s">
        <v>106</v>
      </c>
      <c r="B184" s="190" t="s">
        <v>548</v>
      </c>
      <c r="C184" s="190" t="s">
        <v>107</v>
      </c>
      <c r="D184" s="191">
        <v>650</v>
      </c>
      <c r="E184" s="191">
        <v>650</v>
      </c>
      <c r="F184" s="192">
        <f t="shared" si="2"/>
        <v>100</v>
      </c>
    </row>
    <row r="185" spans="1:6" outlineLevel="2" x14ac:dyDescent="0.25">
      <c r="A185" s="185" t="s">
        <v>549</v>
      </c>
      <c r="B185" s="184" t="s">
        <v>550</v>
      </c>
      <c r="C185" s="184"/>
      <c r="D185" s="186">
        <v>324.39999999999998</v>
      </c>
      <c r="E185" s="186">
        <v>267.10000000000002</v>
      </c>
      <c r="F185" s="187">
        <f t="shared" si="2"/>
        <v>82.336621454993846</v>
      </c>
    </row>
    <row r="186" spans="1:6" outlineLevel="7" x14ac:dyDescent="0.25">
      <c r="A186" s="189" t="s">
        <v>44</v>
      </c>
      <c r="B186" s="190" t="s">
        <v>550</v>
      </c>
      <c r="C186" s="190" t="s">
        <v>45</v>
      </c>
      <c r="D186" s="191">
        <v>119.8</v>
      </c>
      <c r="E186" s="191">
        <v>62.5</v>
      </c>
      <c r="F186" s="192">
        <f t="shared" si="2"/>
        <v>52.17028380634391</v>
      </c>
    </row>
    <row r="187" spans="1:6" ht="26.4" outlineLevel="7" x14ac:dyDescent="0.25">
      <c r="A187" s="189" t="s">
        <v>106</v>
      </c>
      <c r="B187" s="190" t="s">
        <v>550</v>
      </c>
      <c r="C187" s="190" t="s">
        <v>107</v>
      </c>
      <c r="D187" s="191">
        <v>204.6</v>
      </c>
      <c r="E187" s="191">
        <v>204.6</v>
      </c>
      <c r="F187" s="192">
        <f t="shared" si="2"/>
        <v>100</v>
      </c>
    </row>
    <row r="188" spans="1:6" ht="26.4" outlineLevel="2" x14ac:dyDescent="0.25">
      <c r="A188" s="185" t="s">
        <v>551</v>
      </c>
      <c r="B188" s="184" t="s">
        <v>552</v>
      </c>
      <c r="C188" s="184"/>
      <c r="D188" s="186">
        <v>42.8</v>
      </c>
      <c r="E188" s="186">
        <v>26.2</v>
      </c>
      <c r="F188" s="187">
        <f t="shared" si="2"/>
        <v>61.214953271028044</v>
      </c>
    </row>
    <row r="189" spans="1:6" outlineLevel="7" x14ac:dyDescent="0.25">
      <c r="A189" s="189" t="s">
        <v>18</v>
      </c>
      <c r="B189" s="190" t="s">
        <v>552</v>
      </c>
      <c r="C189" s="190" t="s">
        <v>19</v>
      </c>
      <c r="D189" s="191">
        <v>16.600000000000001</v>
      </c>
      <c r="E189" s="191">
        <v>0</v>
      </c>
      <c r="F189" s="192">
        <f t="shared" si="2"/>
        <v>0</v>
      </c>
    </row>
    <row r="190" spans="1:6" ht="26.4" outlineLevel="7" x14ac:dyDescent="0.25">
      <c r="A190" s="189" t="s">
        <v>106</v>
      </c>
      <c r="B190" s="190" t="s">
        <v>552</v>
      </c>
      <c r="C190" s="190" t="s">
        <v>107</v>
      </c>
      <c r="D190" s="191">
        <v>26.2</v>
      </c>
      <c r="E190" s="191">
        <v>26.2</v>
      </c>
      <c r="F190" s="192">
        <f t="shared" si="2"/>
        <v>100</v>
      </c>
    </row>
    <row r="191" spans="1:6" outlineLevel="2" x14ac:dyDescent="0.25">
      <c r="A191" s="185" t="s">
        <v>536</v>
      </c>
      <c r="B191" s="184" t="s">
        <v>537</v>
      </c>
      <c r="C191" s="184"/>
      <c r="D191" s="186">
        <v>259.2</v>
      </c>
      <c r="E191" s="186">
        <v>259.2</v>
      </c>
      <c r="F191" s="187">
        <f t="shared" si="2"/>
        <v>100</v>
      </c>
    </row>
    <row r="192" spans="1:6" ht="26.4" outlineLevel="7" x14ac:dyDescent="0.25">
      <c r="A192" s="189" t="s">
        <v>106</v>
      </c>
      <c r="B192" s="190" t="s">
        <v>537</v>
      </c>
      <c r="C192" s="190" t="s">
        <v>107</v>
      </c>
      <c r="D192" s="191">
        <v>259.2</v>
      </c>
      <c r="E192" s="191">
        <v>259.2</v>
      </c>
      <c r="F192" s="192">
        <f t="shared" si="2"/>
        <v>100</v>
      </c>
    </row>
    <row r="193" spans="1:6" ht="26.4" outlineLevel="2" x14ac:dyDescent="0.25">
      <c r="A193" s="185" t="s">
        <v>553</v>
      </c>
      <c r="B193" s="184" t="s">
        <v>554</v>
      </c>
      <c r="C193" s="184"/>
      <c r="D193" s="186">
        <v>425.4</v>
      </c>
      <c r="E193" s="186">
        <v>425.4</v>
      </c>
      <c r="F193" s="187">
        <f t="shared" si="2"/>
        <v>100</v>
      </c>
    </row>
    <row r="194" spans="1:6" outlineLevel="7" x14ac:dyDescent="0.25">
      <c r="A194" s="189" t="s">
        <v>18</v>
      </c>
      <c r="B194" s="190" t="s">
        <v>554</v>
      </c>
      <c r="C194" s="190" t="s">
        <v>19</v>
      </c>
      <c r="D194" s="191">
        <v>239</v>
      </c>
      <c r="E194" s="191">
        <v>239</v>
      </c>
      <c r="F194" s="192">
        <f t="shared" si="2"/>
        <v>100</v>
      </c>
    </row>
    <row r="195" spans="1:6" ht="26.4" outlineLevel="7" x14ac:dyDescent="0.25">
      <c r="A195" s="189" t="s">
        <v>106</v>
      </c>
      <c r="B195" s="190" t="s">
        <v>554</v>
      </c>
      <c r="C195" s="190" t="s">
        <v>107</v>
      </c>
      <c r="D195" s="191">
        <v>186.4</v>
      </c>
      <c r="E195" s="191">
        <v>186.4</v>
      </c>
      <c r="F195" s="192">
        <f t="shared" si="2"/>
        <v>100</v>
      </c>
    </row>
    <row r="196" spans="1:6" ht="26.4" outlineLevel="2" x14ac:dyDescent="0.25">
      <c r="A196" s="185" t="s">
        <v>555</v>
      </c>
      <c r="B196" s="184" t="s">
        <v>556</v>
      </c>
      <c r="C196" s="184"/>
      <c r="D196" s="186">
        <v>1500</v>
      </c>
      <c r="E196" s="186">
        <v>1303.9000000000001</v>
      </c>
      <c r="F196" s="187">
        <f t="shared" si="2"/>
        <v>86.926666666666677</v>
      </c>
    </row>
    <row r="197" spans="1:6" outlineLevel="7" x14ac:dyDescent="0.25">
      <c r="A197" s="189" t="s">
        <v>18</v>
      </c>
      <c r="B197" s="190" t="s">
        <v>556</v>
      </c>
      <c r="C197" s="190" t="s">
        <v>19</v>
      </c>
      <c r="D197" s="191">
        <v>196.1</v>
      </c>
      <c r="E197" s="191">
        <v>0</v>
      </c>
      <c r="F197" s="192">
        <f t="shared" si="2"/>
        <v>0</v>
      </c>
    </row>
    <row r="198" spans="1:6" ht="26.4" outlineLevel="7" x14ac:dyDescent="0.25">
      <c r="A198" s="189" t="s">
        <v>106</v>
      </c>
      <c r="B198" s="190" t="s">
        <v>556</v>
      </c>
      <c r="C198" s="190" t="s">
        <v>107</v>
      </c>
      <c r="D198" s="191">
        <v>1303.9000000000001</v>
      </c>
      <c r="E198" s="191">
        <v>1303.9000000000001</v>
      </c>
      <c r="F198" s="192">
        <f t="shared" si="2"/>
        <v>100</v>
      </c>
    </row>
    <row r="199" spans="1:6" ht="26.4" outlineLevel="2" x14ac:dyDescent="0.25">
      <c r="A199" s="185" t="s">
        <v>644</v>
      </c>
      <c r="B199" s="184" t="s">
        <v>645</v>
      </c>
      <c r="C199" s="184"/>
      <c r="D199" s="186">
        <v>315.3</v>
      </c>
      <c r="E199" s="186">
        <v>101</v>
      </c>
      <c r="F199" s="187">
        <f t="shared" si="2"/>
        <v>32.032984459245164</v>
      </c>
    </row>
    <row r="200" spans="1:6" ht="39.6" outlineLevel="7" x14ac:dyDescent="0.25">
      <c r="A200" s="189" t="s">
        <v>12</v>
      </c>
      <c r="B200" s="190" t="s">
        <v>645</v>
      </c>
      <c r="C200" s="190" t="s">
        <v>13</v>
      </c>
      <c r="D200" s="191">
        <v>226.8</v>
      </c>
      <c r="E200" s="191">
        <v>12.5</v>
      </c>
      <c r="F200" s="192">
        <f t="shared" ref="F200:F263" si="3">E200*100/D200</f>
        <v>5.511463844797178</v>
      </c>
    </row>
    <row r="201" spans="1:6" ht="26.4" outlineLevel="7" x14ac:dyDescent="0.25">
      <c r="A201" s="189" t="s">
        <v>106</v>
      </c>
      <c r="B201" s="190" t="s">
        <v>645</v>
      </c>
      <c r="C201" s="190" t="s">
        <v>107</v>
      </c>
      <c r="D201" s="191">
        <v>88.5</v>
      </c>
      <c r="E201" s="191">
        <v>88.5</v>
      </c>
      <c r="F201" s="192">
        <f t="shared" si="3"/>
        <v>100</v>
      </c>
    </row>
    <row r="202" spans="1:6" ht="26.4" outlineLevel="2" x14ac:dyDescent="0.25">
      <c r="A202" s="185" t="s">
        <v>557</v>
      </c>
      <c r="B202" s="184" t="s">
        <v>558</v>
      </c>
      <c r="C202" s="184"/>
      <c r="D202" s="186">
        <v>225.3</v>
      </c>
      <c r="E202" s="186">
        <v>197.2</v>
      </c>
      <c r="F202" s="187">
        <f t="shared" si="3"/>
        <v>87.527740790057692</v>
      </c>
    </row>
    <row r="203" spans="1:6" ht="39.6" outlineLevel="7" x14ac:dyDescent="0.25">
      <c r="A203" s="189" t="s">
        <v>12</v>
      </c>
      <c r="B203" s="190" t="s">
        <v>558</v>
      </c>
      <c r="C203" s="190" t="s">
        <v>13</v>
      </c>
      <c r="D203" s="191">
        <v>74.5</v>
      </c>
      <c r="E203" s="191">
        <v>57.2</v>
      </c>
      <c r="F203" s="192">
        <f t="shared" si="3"/>
        <v>76.77852348993288</v>
      </c>
    </row>
    <row r="204" spans="1:6" ht="26.4" outlineLevel="7" x14ac:dyDescent="0.25">
      <c r="A204" s="189" t="s">
        <v>106</v>
      </c>
      <c r="B204" s="190" t="s">
        <v>558</v>
      </c>
      <c r="C204" s="190" t="s">
        <v>107</v>
      </c>
      <c r="D204" s="191">
        <v>150.80000000000001</v>
      </c>
      <c r="E204" s="191">
        <v>139.9</v>
      </c>
      <c r="F204" s="192">
        <f t="shared" si="3"/>
        <v>92.771883289124659</v>
      </c>
    </row>
    <row r="205" spans="1:6" ht="26.4" outlineLevel="2" x14ac:dyDescent="0.25">
      <c r="A205" s="185" t="s">
        <v>559</v>
      </c>
      <c r="B205" s="184" t="s">
        <v>560</v>
      </c>
      <c r="C205" s="184"/>
      <c r="D205" s="186">
        <v>21559.3</v>
      </c>
      <c r="E205" s="186">
        <v>21198.400000000001</v>
      </c>
      <c r="F205" s="187">
        <f t="shared" si="3"/>
        <v>98.32601244010705</v>
      </c>
    </row>
    <row r="206" spans="1:6" outlineLevel="7" x14ac:dyDescent="0.25">
      <c r="A206" s="189" t="s">
        <v>18</v>
      </c>
      <c r="B206" s="190" t="s">
        <v>560</v>
      </c>
      <c r="C206" s="190" t="s">
        <v>19</v>
      </c>
      <c r="D206" s="191">
        <v>4135.8</v>
      </c>
      <c r="E206" s="191">
        <v>3806.8</v>
      </c>
      <c r="F206" s="192">
        <f t="shared" si="3"/>
        <v>92.04506987765366</v>
      </c>
    </row>
    <row r="207" spans="1:6" ht="26.4" outlineLevel="7" x14ac:dyDescent="0.25">
      <c r="A207" s="189" t="s">
        <v>106</v>
      </c>
      <c r="B207" s="190" t="s">
        <v>560</v>
      </c>
      <c r="C207" s="190" t="s">
        <v>107</v>
      </c>
      <c r="D207" s="191">
        <v>17423.5</v>
      </c>
      <c r="E207" s="191">
        <v>17391.5</v>
      </c>
      <c r="F207" s="192">
        <f t="shared" si="3"/>
        <v>99.816340000573931</v>
      </c>
    </row>
    <row r="208" spans="1:6" ht="39.6" outlineLevel="2" x14ac:dyDescent="0.25">
      <c r="A208" s="185" t="s">
        <v>30</v>
      </c>
      <c r="B208" s="184" t="s">
        <v>31</v>
      </c>
      <c r="C208" s="184"/>
      <c r="D208" s="186">
        <v>4514</v>
      </c>
      <c r="E208" s="186">
        <v>4514</v>
      </c>
      <c r="F208" s="187">
        <f t="shared" si="3"/>
        <v>100</v>
      </c>
    </row>
    <row r="209" spans="1:6" ht="39.6" outlineLevel="7" x14ac:dyDescent="0.25">
      <c r="A209" s="189" t="s">
        <v>12</v>
      </c>
      <c r="B209" s="190" t="s">
        <v>31</v>
      </c>
      <c r="C209" s="190" t="s">
        <v>13</v>
      </c>
      <c r="D209" s="191">
        <v>4212.8</v>
      </c>
      <c r="E209" s="191">
        <v>4212.8</v>
      </c>
      <c r="F209" s="192">
        <f t="shared" si="3"/>
        <v>100</v>
      </c>
    </row>
    <row r="210" spans="1:6" outlineLevel="7" x14ac:dyDescent="0.25">
      <c r="A210" s="189" t="s">
        <v>18</v>
      </c>
      <c r="B210" s="190" t="s">
        <v>31</v>
      </c>
      <c r="C210" s="190" t="s">
        <v>19</v>
      </c>
      <c r="D210" s="191">
        <v>301.2</v>
      </c>
      <c r="E210" s="191">
        <v>301.2</v>
      </c>
      <c r="F210" s="192">
        <f t="shared" si="3"/>
        <v>100</v>
      </c>
    </row>
    <row r="211" spans="1:6" ht="79.2" outlineLevel="2" x14ac:dyDescent="0.25">
      <c r="A211" s="193" t="s">
        <v>561</v>
      </c>
      <c r="B211" s="184" t="s">
        <v>562</v>
      </c>
      <c r="C211" s="184"/>
      <c r="D211" s="186">
        <v>946563</v>
      </c>
      <c r="E211" s="186">
        <v>939946.6</v>
      </c>
      <c r="F211" s="187">
        <f t="shared" si="3"/>
        <v>99.301007962491667</v>
      </c>
    </row>
    <row r="212" spans="1:6" ht="39.6" outlineLevel="7" x14ac:dyDescent="0.25">
      <c r="A212" s="189" t="s">
        <v>12</v>
      </c>
      <c r="B212" s="190" t="s">
        <v>562</v>
      </c>
      <c r="C212" s="190" t="s">
        <v>13</v>
      </c>
      <c r="D212" s="191">
        <v>62350.3</v>
      </c>
      <c r="E212" s="191">
        <v>62316.3</v>
      </c>
      <c r="F212" s="192">
        <f t="shared" si="3"/>
        <v>99.945469388278795</v>
      </c>
    </row>
    <row r="213" spans="1:6" outlineLevel="7" x14ac:dyDescent="0.25">
      <c r="A213" s="189" t="s">
        <v>18</v>
      </c>
      <c r="B213" s="190" t="s">
        <v>562</v>
      </c>
      <c r="C213" s="190" t="s">
        <v>19</v>
      </c>
      <c r="D213" s="191">
        <v>769.3</v>
      </c>
      <c r="E213" s="191">
        <v>490.9</v>
      </c>
      <c r="F213" s="192">
        <f t="shared" si="3"/>
        <v>63.811256986871186</v>
      </c>
    </row>
    <row r="214" spans="1:6" outlineLevel="7" x14ac:dyDescent="0.25">
      <c r="A214" s="189" t="s">
        <v>44</v>
      </c>
      <c r="B214" s="190" t="s">
        <v>562</v>
      </c>
      <c r="C214" s="190" t="s">
        <v>45</v>
      </c>
      <c r="D214" s="191">
        <v>6304</v>
      </c>
      <c r="E214" s="191">
        <v>0</v>
      </c>
      <c r="F214" s="192">
        <f t="shared" si="3"/>
        <v>0</v>
      </c>
    </row>
    <row r="215" spans="1:6" ht="26.4" outlineLevel="7" x14ac:dyDescent="0.25">
      <c r="A215" s="189" t="s">
        <v>106</v>
      </c>
      <c r="B215" s="190" t="s">
        <v>562</v>
      </c>
      <c r="C215" s="190" t="s">
        <v>107</v>
      </c>
      <c r="D215" s="191">
        <v>877139.3</v>
      </c>
      <c r="E215" s="191">
        <v>877139.3</v>
      </c>
      <c r="F215" s="192">
        <f t="shared" si="3"/>
        <v>100</v>
      </c>
    </row>
    <row r="216" spans="1:6" ht="79.2" outlineLevel="2" x14ac:dyDescent="0.25">
      <c r="A216" s="193" t="s">
        <v>563</v>
      </c>
      <c r="B216" s="184" t="s">
        <v>564</v>
      </c>
      <c r="C216" s="184"/>
      <c r="D216" s="186">
        <v>4078</v>
      </c>
      <c r="E216" s="186">
        <v>4078</v>
      </c>
      <c r="F216" s="187">
        <f t="shared" si="3"/>
        <v>100</v>
      </c>
    </row>
    <row r="217" spans="1:6" ht="26.4" outlineLevel="7" x14ac:dyDescent="0.25">
      <c r="A217" s="189" t="s">
        <v>106</v>
      </c>
      <c r="B217" s="190" t="s">
        <v>564</v>
      </c>
      <c r="C217" s="190" t="s">
        <v>107</v>
      </c>
      <c r="D217" s="191">
        <v>4078</v>
      </c>
      <c r="E217" s="191">
        <v>4078</v>
      </c>
      <c r="F217" s="192">
        <f t="shared" si="3"/>
        <v>100</v>
      </c>
    </row>
    <row r="218" spans="1:6" ht="52.8" outlineLevel="2" x14ac:dyDescent="0.25">
      <c r="A218" s="185" t="s">
        <v>565</v>
      </c>
      <c r="B218" s="184" t="s">
        <v>566</v>
      </c>
      <c r="C218" s="184"/>
      <c r="D218" s="186">
        <v>57486</v>
      </c>
      <c r="E218" s="186">
        <v>57486</v>
      </c>
      <c r="F218" s="187">
        <f t="shared" si="3"/>
        <v>100</v>
      </c>
    </row>
    <row r="219" spans="1:6" ht="26.4" outlineLevel="7" x14ac:dyDescent="0.25">
      <c r="A219" s="189" t="s">
        <v>106</v>
      </c>
      <c r="B219" s="190" t="s">
        <v>566</v>
      </c>
      <c r="C219" s="190" t="s">
        <v>107</v>
      </c>
      <c r="D219" s="191">
        <v>57486</v>
      </c>
      <c r="E219" s="191">
        <v>57486</v>
      </c>
      <c r="F219" s="192">
        <f t="shared" si="3"/>
        <v>100</v>
      </c>
    </row>
    <row r="220" spans="1:6" ht="39.6" outlineLevel="2" x14ac:dyDescent="0.25">
      <c r="A220" s="185" t="s">
        <v>567</v>
      </c>
      <c r="B220" s="184" t="s">
        <v>568</v>
      </c>
      <c r="C220" s="184"/>
      <c r="D220" s="186">
        <v>242</v>
      </c>
      <c r="E220" s="186">
        <v>84.8</v>
      </c>
      <c r="F220" s="187">
        <f t="shared" si="3"/>
        <v>35.041322314049587</v>
      </c>
    </row>
    <row r="221" spans="1:6" outlineLevel="7" x14ac:dyDescent="0.25">
      <c r="A221" s="189" t="s">
        <v>44</v>
      </c>
      <c r="B221" s="190" t="s">
        <v>568</v>
      </c>
      <c r="C221" s="190" t="s">
        <v>45</v>
      </c>
      <c r="D221" s="191">
        <v>29</v>
      </c>
      <c r="E221" s="191">
        <v>28.8</v>
      </c>
      <c r="F221" s="192">
        <f t="shared" si="3"/>
        <v>99.310344827586206</v>
      </c>
    </row>
    <row r="222" spans="1:6" ht="26.4" outlineLevel="7" x14ac:dyDescent="0.25">
      <c r="A222" s="189" t="s">
        <v>106</v>
      </c>
      <c r="B222" s="190" t="s">
        <v>568</v>
      </c>
      <c r="C222" s="190" t="s">
        <v>107</v>
      </c>
      <c r="D222" s="191">
        <v>213</v>
      </c>
      <c r="E222" s="191">
        <v>56</v>
      </c>
      <c r="F222" s="192">
        <f t="shared" si="3"/>
        <v>26.291079812206572</v>
      </c>
    </row>
    <row r="223" spans="1:6" ht="26.4" outlineLevel="2" x14ac:dyDescent="0.25">
      <c r="A223" s="185" t="s">
        <v>569</v>
      </c>
      <c r="B223" s="184" t="s">
        <v>570</v>
      </c>
      <c r="C223" s="184"/>
      <c r="D223" s="186">
        <v>1680</v>
      </c>
      <c r="E223" s="186">
        <v>1520</v>
      </c>
      <c r="F223" s="187">
        <f t="shared" si="3"/>
        <v>90.476190476190482</v>
      </c>
    </row>
    <row r="224" spans="1:6" ht="26.4" outlineLevel="7" x14ac:dyDescent="0.25">
      <c r="A224" s="189" t="s">
        <v>106</v>
      </c>
      <c r="B224" s="190" t="s">
        <v>570</v>
      </c>
      <c r="C224" s="190" t="s">
        <v>107</v>
      </c>
      <c r="D224" s="191">
        <v>1680</v>
      </c>
      <c r="E224" s="191">
        <v>1520</v>
      </c>
      <c r="F224" s="192">
        <f t="shared" si="3"/>
        <v>90.476190476190482</v>
      </c>
    </row>
    <row r="225" spans="1:6" ht="26.4" outlineLevel="2" x14ac:dyDescent="0.25">
      <c r="A225" s="185" t="s">
        <v>571</v>
      </c>
      <c r="B225" s="184" t="s">
        <v>572</v>
      </c>
      <c r="C225" s="184"/>
      <c r="D225" s="186">
        <v>7640</v>
      </c>
      <c r="E225" s="186">
        <v>7560.3</v>
      </c>
      <c r="F225" s="187">
        <f t="shared" si="3"/>
        <v>98.956806282722511</v>
      </c>
    </row>
    <row r="226" spans="1:6" ht="39.6" outlineLevel="7" x14ac:dyDescent="0.25">
      <c r="A226" s="189" t="s">
        <v>12</v>
      </c>
      <c r="B226" s="190" t="s">
        <v>572</v>
      </c>
      <c r="C226" s="190" t="s">
        <v>13</v>
      </c>
      <c r="D226" s="191">
        <v>2555.5</v>
      </c>
      <c r="E226" s="191">
        <v>2555.5</v>
      </c>
      <c r="F226" s="192">
        <f t="shared" si="3"/>
        <v>100</v>
      </c>
    </row>
    <row r="227" spans="1:6" outlineLevel="7" x14ac:dyDescent="0.25">
      <c r="A227" s="189" t="s">
        <v>18</v>
      </c>
      <c r="B227" s="190" t="s">
        <v>572</v>
      </c>
      <c r="C227" s="190" t="s">
        <v>19</v>
      </c>
      <c r="D227" s="191">
        <v>5084.5</v>
      </c>
      <c r="E227" s="191">
        <v>5004.8</v>
      </c>
      <c r="F227" s="192">
        <f t="shared" si="3"/>
        <v>98.432490903727015</v>
      </c>
    </row>
    <row r="228" spans="1:6" ht="39.6" outlineLevel="2" x14ac:dyDescent="0.25">
      <c r="A228" s="185" t="s">
        <v>573</v>
      </c>
      <c r="B228" s="184" t="s">
        <v>574</v>
      </c>
      <c r="C228" s="184"/>
      <c r="D228" s="186">
        <v>1000</v>
      </c>
      <c r="E228" s="186">
        <v>996.8</v>
      </c>
      <c r="F228" s="187">
        <f t="shared" si="3"/>
        <v>99.68</v>
      </c>
    </row>
    <row r="229" spans="1:6" ht="26.4" outlineLevel="7" x14ac:dyDescent="0.25">
      <c r="A229" s="189" t="s">
        <v>106</v>
      </c>
      <c r="B229" s="190" t="s">
        <v>574</v>
      </c>
      <c r="C229" s="190" t="s">
        <v>107</v>
      </c>
      <c r="D229" s="191">
        <v>1000</v>
      </c>
      <c r="E229" s="191">
        <v>996.8</v>
      </c>
      <c r="F229" s="192">
        <f t="shared" si="3"/>
        <v>99.68</v>
      </c>
    </row>
    <row r="230" spans="1:6" ht="26.4" outlineLevel="2" x14ac:dyDescent="0.25">
      <c r="A230" s="185" t="s">
        <v>575</v>
      </c>
      <c r="B230" s="184" t="s">
        <v>576</v>
      </c>
      <c r="C230" s="184"/>
      <c r="D230" s="186">
        <v>9939</v>
      </c>
      <c r="E230" s="186">
        <v>9640.4</v>
      </c>
      <c r="F230" s="187">
        <f t="shared" si="3"/>
        <v>96.995673609014986</v>
      </c>
    </row>
    <row r="231" spans="1:6" outlineLevel="7" x14ac:dyDescent="0.25">
      <c r="A231" s="189" t="s">
        <v>18</v>
      </c>
      <c r="B231" s="190" t="s">
        <v>576</v>
      </c>
      <c r="C231" s="190" t="s">
        <v>19</v>
      </c>
      <c r="D231" s="191">
        <v>9939</v>
      </c>
      <c r="E231" s="191">
        <v>9640.4</v>
      </c>
      <c r="F231" s="192">
        <f t="shared" si="3"/>
        <v>96.995673609014986</v>
      </c>
    </row>
    <row r="232" spans="1:6" ht="66" outlineLevel="2" x14ac:dyDescent="0.25">
      <c r="A232" s="193" t="s">
        <v>577</v>
      </c>
      <c r="B232" s="184" t="s">
        <v>578</v>
      </c>
      <c r="C232" s="184"/>
      <c r="D232" s="186">
        <v>2634.7</v>
      </c>
      <c r="E232" s="186">
        <v>2634.6</v>
      </c>
      <c r="F232" s="187">
        <f t="shared" si="3"/>
        <v>99.996204501461278</v>
      </c>
    </row>
    <row r="233" spans="1:6" outlineLevel="7" x14ac:dyDescent="0.25">
      <c r="A233" s="189" t="s">
        <v>18</v>
      </c>
      <c r="B233" s="190" t="s">
        <v>578</v>
      </c>
      <c r="C233" s="190" t="s">
        <v>19</v>
      </c>
      <c r="D233" s="191">
        <v>2634.7</v>
      </c>
      <c r="E233" s="191">
        <v>2634.6</v>
      </c>
      <c r="F233" s="192">
        <f t="shared" si="3"/>
        <v>99.996204501461278</v>
      </c>
    </row>
    <row r="234" spans="1:6" ht="26.4" outlineLevel="2" x14ac:dyDescent="0.25">
      <c r="A234" s="185" t="s">
        <v>579</v>
      </c>
      <c r="B234" s="184" t="s">
        <v>580</v>
      </c>
      <c r="C234" s="184"/>
      <c r="D234" s="186">
        <v>420</v>
      </c>
      <c r="E234" s="186">
        <v>380</v>
      </c>
      <c r="F234" s="187">
        <f t="shared" si="3"/>
        <v>90.476190476190482</v>
      </c>
    </row>
    <row r="235" spans="1:6" outlineLevel="7" x14ac:dyDescent="0.25">
      <c r="A235" s="189" t="s">
        <v>18</v>
      </c>
      <c r="B235" s="190" t="s">
        <v>580</v>
      </c>
      <c r="C235" s="190" t="s">
        <v>19</v>
      </c>
      <c r="D235" s="191">
        <v>40</v>
      </c>
      <c r="E235" s="191">
        <v>0</v>
      </c>
      <c r="F235" s="192">
        <f t="shared" si="3"/>
        <v>0</v>
      </c>
    </row>
    <row r="236" spans="1:6" ht="26.4" outlineLevel="7" x14ac:dyDescent="0.25">
      <c r="A236" s="189" t="s">
        <v>106</v>
      </c>
      <c r="B236" s="190" t="s">
        <v>580</v>
      </c>
      <c r="C236" s="190" t="s">
        <v>107</v>
      </c>
      <c r="D236" s="191">
        <v>380</v>
      </c>
      <c r="E236" s="191">
        <v>380</v>
      </c>
      <c r="F236" s="192">
        <f t="shared" si="3"/>
        <v>100</v>
      </c>
    </row>
    <row r="237" spans="1:6" ht="26.4" outlineLevel="2" x14ac:dyDescent="0.25">
      <c r="A237" s="185" t="s">
        <v>581</v>
      </c>
      <c r="B237" s="184" t="s">
        <v>582</v>
      </c>
      <c r="C237" s="184"/>
      <c r="D237" s="186">
        <v>7640</v>
      </c>
      <c r="E237" s="186">
        <v>7560.3</v>
      </c>
      <c r="F237" s="187">
        <f t="shared" si="3"/>
        <v>98.956806282722511</v>
      </c>
    </row>
    <row r="238" spans="1:6" ht="39.6" outlineLevel="7" x14ac:dyDescent="0.25">
      <c r="A238" s="189" t="s">
        <v>12</v>
      </c>
      <c r="B238" s="190" t="s">
        <v>582</v>
      </c>
      <c r="C238" s="190" t="s">
        <v>13</v>
      </c>
      <c r="D238" s="191">
        <v>7600.2</v>
      </c>
      <c r="E238" s="191">
        <v>7520.5</v>
      </c>
      <c r="F238" s="192">
        <f t="shared" si="3"/>
        <v>98.951343385700383</v>
      </c>
    </row>
    <row r="239" spans="1:6" outlineLevel="7" x14ac:dyDescent="0.25">
      <c r="A239" s="189" t="s">
        <v>18</v>
      </c>
      <c r="B239" s="190" t="s">
        <v>582</v>
      </c>
      <c r="C239" s="190" t="s">
        <v>19</v>
      </c>
      <c r="D239" s="191">
        <v>39.799999999999997</v>
      </c>
      <c r="E239" s="191">
        <v>39.799999999999997</v>
      </c>
      <c r="F239" s="192">
        <f t="shared" si="3"/>
        <v>100</v>
      </c>
    </row>
    <row r="240" spans="1:6" ht="39.6" outlineLevel="2" x14ac:dyDescent="0.25">
      <c r="A240" s="185" t="s">
        <v>583</v>
      </c>
      <c r="B240" s="184" t="s">
        <v>584</v>
      </c>
      <c r="C240" s="184"/>
      <c r="D240" s="186">
        <v>100</v>
      </c>
      <c r="E240" s="186">
        <v>100</v>
      </c>
      <c r="F240" s="187">
        <f t="shared" si="3"/>
        <v>100</v>
      </c>
    </row>
    <row r="241" spans="1:6" ht="26.4" outlineLevel="7" x14ac:dyDescent="0.25">
      <c r="A241" s="189" t="s">
        <v>106</v>
      </c>
      <c r="B241" s="190" t="s">
        <v>584</v>
      </c>
      <c r="C241" s="190" t="s">
        <v>107</v>
      </c>
      <c r="D241" s="191">
        <v>100</v>
      </c>
      <c r="E241" s="191">
        <v>100</v>
      </c>
      <c r="F241" s="192">
        <f t="shared" si="3"/>
        <v>100</v>
      </c>
    </row>
    <row r="242" spans="1:6" ht="26.4" outlineLevel="2" x14ac:dyDescent="0.25">
      <c r="A242" s="185" t="s">
        <v>585</v>
      </c>
      <c r="B242" s="184" t="s">
        <v>586</v>
      </c>
      <c r="C242" s="184"/>
      <c r="D242" s="186">
        <v>4528</v>
      </c>
      <c r="E242" s="186">
        <v>4391.8</v>
      </c>
      <c r="F242" s="187">
        <f t="shared" si="3"/>
        <v>96.99204946996467</v>
      </c>
    </row>
    <row r="243" spans="1:6" outlineLevel="7" x14ac:dyDescent="0.25">
      <c r="A243" s="189" t="s">
        <v>18</v>
      </c>
      <c r="B243" s="190" t="s">
        <v>586</v>
      </c>
      <c r="C243" s="190" t="s">
        <v>19</v>
      </c>
      <c r="D243" s="191">
        <v>4528</v>
      </c>
      <c r="E243" s="191">
        <v>4391.8</v>
      </c>
      <c r="F243" s="192">
        <f t="shared" si="3"/>
        <v>96.99204946996467</v>
      </c>
    </row>
    <row r="244" spans="1:6" ht="26.4" outlineLevel="2" x14ac:dyDescent="0.25">
      <c r="A244" s="185" t="s">
        <v>587</v>
      </c>
      <c r="B244" s="184" t="s">
        <v>588</v>
      </c>
      <c r="C244" s="184"/>
      <c r="D244" s="186">
        <v>284886.5</v>
      </c>
      <c r="E244" s="186">
        <v>181188.9</v>
      </c>
      <c r="F244" s="187">
        <f t="shared" si="3"/>
        <v>63.600381204444574</v>
      </c>
    </row>
    <row r="245" spans="1:6" outlineLevel="7" x14ac:dyDescent="0.25">
      <c r="A245" s="189" t="s">
        <v>142</v>
      </c>
      <c r="B245" s="190" t="s">
        <v>588</v>
      </c>
      <c r="C245" s="190" t="s">
        <v>143</v>
      </c>
      <c r="D245" s="191">
        <v>284886.5</v>
      </c>
      <c r="E245" s="191">
        <v>181188.9</v>
      </c>
      <c r="F245" s="192">
        <f t="shared" si="3"/>
        <v>63.600381204444574</v>
      </c>
    </row>
    <row r="246" spans="1:6" outlineLevel="2" x14ac:dyDescent="0.25">
      <c r="A246" s="185" t="s">
        <v>589</v>
      </c>
      <c r="B246" s="184" t="s">
        <v>590</v>
      </c>
      <c r="C246" s="184"/>
      <c r="D246" s="186">
        <v>12205.6</v>
      </c>
      <c r="E246" s="186">
        <v>10382.4</v>
      </c>
      <c r="F246" s="187">
        <f t="shared" si="3"/>
        <v>85.062594219046986</v>
      </c>
    </row>
    <row r="247" spans="1:6" outlineLevel="7" x14ac:dyDescent="0.25">
      <c r="A247" s="189" t="s">
        <v>18</v>
      </c>
      <c r="B247" s="190" t="s">
        <v>590</v>
      </c>
      <c r="C247" s="190" t="s">
        <v>19</v>
      </c>
      <c r="D247" s="191">
        <v>767.5</v>
      </c>
      <c r="E247" s="191">
        <v>382.4</v>
      </c>
      <c r="F247" s="192">
        <f t="shared" si="3"/>
        <v>49.824104234527688</v>
      </c>
    </row>
    <row r="248" spans="1:6" outlineLevel="7" x14ac:dyDescent="0.25">
      <c r="A248" s="189" t="s">
        <v>142</v>
      </c>
      <c r="B248" s="190" t="s">
        <v>590</v>
      </c>
      <c r="C248" s="190" t="s">
        <v>143</v>
      </c>
      <c r="D248" s="191">
        <v>11438.1</v>
      </c>
      <c r="E248" s="191">
        <v>10000</v>
      </c>
      <c r="F248" s="192">
        <f t="shared" si="3"/>
        <v>87.427107648997648</v>
      </c>
    </row>
    <row r="249" spans="1:6" ht="39.6" outlineLevel="2" x14ac:dyDescent="0.25">
      <c r="A249" s="185" t="s">
        <v>591</v>
      </c>
      <c r="B249" s="184" t="s">
        <v>592</v>
      </c>
      <c r="C249" s="184"/>
      <c r="D249" s="186">
        <v>11400</v>
      </c>
      <c r="E249" s="186">
        <v>0</v>
      </c>
      <c r="F249" s="187">
        <f t="shared" si="3"/>
        <v>0</v>
      </c>
    </row>
    <row r="250" spans="1:6" outlineLevel="7" x14ac:dyDescent="0.25">
      <c r="A250" s="189" t="s">
        <v>142</v>
      </c>
      <c r="B250" s="190" t="s">
        <v>592</v>
      </c>
      <c r="C250" s="190" t="s">
        <v>143</v>
      </c>
      <c r="D250" s="191">
        <v>11400</v>
      </c>
      <c r="E250" s="191">
        <v>0</v>
      </c>
      <c r="F250" s="192">
        <f t="shared" si="3"/>
        <v>0</v>
      </c>
    </row>
    <row r="251" spans="1:6" outlineLevel="2" x14ac:dyDescent="0.25">
      <c r="A251" s="185" t="s">
        <v>593</v>
      </c>
      <c r="B251" s="184" t="s">
        <v>594</v>
      </c>
      <c r="C251" s="184"/>
      <c r="D251" s="186">
        <v>600</v>
      </c>
      <c r="E251" s="186">
        <v>0</v>
      </c>
      <c r="F251" s="187">
        <f t="shared" si="3"/>
        <v>0</v>
      </c>
    </row>
    <row r="252" spans="1:6" outlineLevel="7" x14ac:dyDescent="0.25">
      <c r="A252" s="189" t="s">
        <v>142</v>
      </c>
      <c r="B252" s="190" t="s">
        <v>594</v>
      </c>
      <c r="C252" s="190" t="s">
        <v>143</v>
      </c>
      <c r="D252" s="191">
        <v>600</v>
      </c>
      <c r="E252" s="191">
        <v>0</v>
      </c>
      <c r="F252" s="192">
        <f t="shared" si="3"/>
        <v>0</v>
      </c>
    </row>
    <row r="253" spans="1:6" ht="39.6" outlineLevel="2" x14ac:dyDescent="0.25">
      <c r="A253" s="185" t="s">
        <v>595</v>
      </c>
      <c r="B253" s="184" t="s">
        <v>596</v>
      </c>
      <c r="C253" s="184"/>
      <c r="D253" s="186">
        <v>11309.8</v>
      </c>
      <c r="E253" s="186">
        <v>0</v>
      </c>
      <c r="F253" s="187">
        <f t="shared" si="3"/>
        <v>0</v>
      </c>
    </row>
    <row r="254" spans="1:6" outlineLevel="7" x14ac:dyDescent="0.25">
      <c r="A254" s="189" t="s">
        <v>18</v>
      </c>
      <c r="B254" s="190" t="s">
        <v>596</v>
      </c>
      <c r="C254" s="190" t="s">
        <v>19</v>
      </c>
      <c r="D254" s="191">
        <v>10810.1</v>
      </c>
      <c r="E254" s="191">
        <v>0</v>
      </c>
      <c r="F254" s="192">
        <f t="shared" si="3"/>
        <v>0</v>
      </c>
    </row>
    <row r="255" spans="1:6" outlineLevel="7" x14ac:dyDescent="0.25">
      <c r="A255" s="189" t="s">
        <v>142</v>
      </c>
      <c r="B255" s="190" t="s">
        <v>596</v>
      </c>
      <c r="C255" s="190" t="s">
        <v>143</v>
      </c>
      <c r="D255" s="191">
        <v>499.6</v>
      </c>
      <c r="E255" s="191">
        <v>0</v>
      </c>
      <c r="F255" s="192">
        <f t="shared" si="3"/>
        <v>0</v>
      </c>
    </row>
    <row r="256" spans="1:6" outlineLevel="2" x14ac:dyDescent="0.25">
      <c r="A256" s="185" t="s">
        <v>597</v>
      </c>
      <c r="B256" s="184" t="s">
        <v>598</v>
      </c>
      <c r="C256" s="184"/>
      <c r="D256" s="186">
        <v>595.29999999999995</v>
      </c>
      <c r="E256" s="186">
        <v>0</v>
      </c>
      <c r="F256" s="187">
        <f t="shared" si="3"/>
        <v>0</v>
      </c>
    </row>
    <row r="257" spans="1:6" outlineLevel="7" x14ac:dyDescent="0.25">
      <c r="A257" s="189" t="s">
        <v>18</v>
      </c>
      <c r="B257" s="190" t="s">
        <v>598</v>
      </c>
      <c r="C257" s="190" t="s">
        <v>19</v>
      </c>
      <c r="D257" s="191">
        <v>595.29999999999995</v>
      </c>
      <c r="E257" s="191">
        <v>0</v>
      </c>
      <c r="F257" s="192">
        <f t="shared" si="3"/>
        <v>0</v>
      </c>
    </row>
    <row r="258" spans="1:6" ht="26.4" outlineLevel="1" x14ac:dyDescent="0.25">
      <c r="A258" s="185" t="s">
        <v>599</v>
      </c>
      <c r="B258" s="184" t="s">
        <v>600</v>
      </c>
      <c r="C258" s="184"/>
      <c r="D258" s="186">
        <v>219212.7</v>
      </c>
      <c r="E258" s="186">
        <v>218058.9</v>
      </c>
      <c r="F258" s="187">
        <f t="shared" si="3"/>
        <v>99.473661881816142</v>
      </c>
    </row>
    <row r="259" spans="1:6" ht="26.4" outlineLevel="2" x14ac:dyDescent="0.25">
      <c r="A259" s="185" t="s">
        <v>625</v>
      </c>
      <c r="B259" s="184" t="s">
        <v>626</v>
      </c>
      <c r="C259" s="184"/>
      <c r="D259" s="186">
        <v>168574</v>
      </c>
      <c r="E259" s="186">
        <v>168574</v>
      </c>
      <c r="F259" s="187">
        <f t="shared" si="3"/>
        <v>100</v>
      </c>
    </row>
    <row r="260" spans="1:6" ht="26.4" outlineLevel="7" x14ac:dyDescent="0.25">
      <c r="A260" s="189" t="s">
        <v>106</v>
      </c>
      <c r="B260" s="190" t="s">
        <v>626</v>
      </c>
      <c r="C260" s="190" t="s">
        <v>107</v>
      </c>
      <c r="D260" s="191">
        <v>168574</v>
      </c>
      <c r="E260" s="191">
        <v>168574</v>
      </c>
      <c r="F260" s="192">
        <f t="shared" si="3"/>
        <v>100</v>
      </c>
    </row>
    <row r="261" spans="1:6" ht="26.4" outlineLevel="2" x14ac:dyDescent="0.25">
      <c r="A261" s="185" t="s">
        <v>627</v>
      </c>
      <c r="B261" s="184" t="s">
        <v>628</v>
      </c>
      <c r="C261" s="184"/>
      <c r="D261" s="186">
        <v>263</v>
      </c>
      <c r="E261" s="186">
        <v>242.8</v>
      </c>
      <c r="F261" s="187">
        <f t="shared" si="3"/>
        <v>92.319391634980988</v>
      </c>
    </row>
    <row r="262" spans="1:6" ht="26.4" outlineLevel="7" x14ac:dyDescent="0.25">
      <c r="A262" s="189" t="s">
        <v>106</v>
      </c>
      <c r="B262" s="190" t="s">
        <v>628</v>
      </c>
      <c r="C262" s="190" t="s">
        <v>107</v>
      </c>
      <c r="D262" s="191">
        <v>263</v>
      </c>
      <c r="E262" s="191">
        <v>242.8</v>
      </c>
      <c r="F262" s="192">
        <f t="shared" si="3"/>
        <v>92.319391634980988</v>
      </c>
    </row>
    <row r="263" spans="1:6" ht="26.4" outlineLevel="2" x14ac:dyDescent="0.25">
      <c r="A263" s="185" t="s">
        <v>601</v>
      </c>
      <c r="B263" s="184" t="s">
        <v>602</v>
      </c>
      <c r="C263" s="184"/>
      <c r="D263" s="186">
        <v>104</v>
      </c>
      <c r="E263" s="186">
        <v>104</v>
      </c>
      <c r="F263" s="187">
        <f t="shared" si="3"/>
        <v>100</v>
      </c>
    </row>
    <row r="264" spans="1:6" ht="26.4" outlineLevel="7" x14ac:dyDescent="0.25">
      <c r="A264" s="189" t="s">
        <v>106</v>
      </c>
      <c r="B264" s="190" t="s">
        <v>602</v>
      </c>
      <c r="C264" s="190" t="s">
        <v>107</v>
      </c>
      <c r="D264" s="191">
        <v>104</v>
      </c>
      <c r="E264" s="191">
        <v>104</v>
      </c>
      <c r="F264" s="192">
        <f t="shared" ref="F264:F327" si="4">E264*100/D264</f>
        <v>100</v>
      </c>
    </row>
    <row r="265" spans="1:6" ht="39.6" outlineLevel="2" x14ac:dyDescent="0.25">
      <c r="A265" s="185" t="s">
        <v>646</v>
      </c>
      <c r="B265" s="184" t="s">
        <v>647</v>
      </c>
      <c r="C265" s="184"/>
      <c r="D265" s="186">
        <v>66.400000000000006</v>
      </c>
      <c r="E265" s="186">
        <v>66.400000000000006</v>
      </c>
      <c r="F265" s="187">
        <f t="shared" si="4"/>
        <v>100</v>
      </c>
    </row>
    <row r="266" spans="1:6" ht="26.4" outlineLevel="7" x14ac:dyDescent="0.25">
      <c r="A266" s="189" t="s">
        <v>106</v>
      </c>
      <c r="B266" s="190" t="s">
        <v>647</v>
      </c>
      <c r="C266" s="190" t="s">
        <v>107</v>
      </c>
      <c r="D266" s="191">
        <v>66.400000000000006</v>
      </c>
      <c r="E266" s="191">
        <v>66.400000000000006</v>
      </c>
      <c r="F266" s="192">
        <f t="shared" si="4"/>
        <v>100</v>
      </c>
    </row>
    <row r="267" spans="1:6" ht="26.4" outlineLevel="2" x14ac:dyDescent="0.25">
      <c r="A267" s="185" t="s">
        <v>526</v>
      </c>
      <c r="B267" s="184" t="s">
        <v>629</v>
      </c>
      <c r="C267" s="184"/>
      <c r="D267" s="186">
        <v>28.5</v>
      </c>
      <c r="E267" s="186">
        <v>26.1</v>
      </c>
      <c r="F267" s="187">
        <f t="shared" si="4"/>
        <v>91.578947368421055</v>
      </c>
    </row>
    <row r="268" spans="1:6" ht="26.4" outlineLevel="7" x14ac:dyDescent="0.25">
      <c r="A268" s="189" t="s">
        <v>106</v>
      </c>
      <c r="B268" s="190" t="s">
        <v>629</v>
      </c>
      <c r="C268" s="190" t="s">
        <v>107</v>
      </c>
      <c r="D268" s="191">
        <v>28.5</v>
      </c>
      <c r="E268" s="191">
        <v>26.1</v>
      </c>
      <c r="F268" s="192">
        <f t="shared" si="4"/>
        <v>91.578947368421055</v>
      </c>
    </row>
    <row r="269" spans="1:6" ht="26.4" outlineLevel="2" x14ac:dyDescent="0.25">
      <c r="A269" s="185" t="s">
        <v>630</v>
      </c>
      <c r="B269" s="184" t="s">
        <v>631</v>
      </c>
      <c r="C269" s="184"/>
      <c r="D269" s="186">
        <v>3955.6</v>
      </c>
      <c r="E269" s="186">
        <v>3955.6</v>
      </c>
      <c r="F269" s="187">
        <f t="shared" si="4"/>
        <v>100</v>
      </c>
    </row>
    <row r="270" spans="1:6" ht="26.4" outlineLevel="7" x14ac:dyDescent="0.25">
      <c r="A270" s="189" t="s">
        <v>106</v>
      </c>
      <c r="B270" s="190" t="s">
        <v>631</v>
      </c>
      <c r="C270" s="190" t="s">
        <v>107</v>
      </c>
      <c r="D270" s="191">
        <v>3955.6</v>
      </c>
      <c r="E270" s="191">
        <v>3955.6</v>
      </c>
      <c r="F270" s="192">
        <f t="shared" si="4"/>
        <v>100</v>
      </c>
    </row>
    <row r="271" spans="1:6" outlineLevel="2" x14ac:dyDescent="0.25">
      <c r="A271" s="185" t="s">
        <v>652</v>
      </c>
      <c r="B271" s="184" t="s">
        <v>653</v>
      </c>
      <c r="C271" s="184"/>
      <c r="D271" s="186">
        <v>6159</v>
      </c>
      <c r="E271" s="186">
        <v>6159</v>
      </c>
      <c r="F271" s="187">
        <f t="shared" si="4"/>
        <v>100</v>
      </c>
    </row>
    <row r="272" spans="1:6" outlineLevel="7" x14ac:dyDescent="0.25">
      <c r="A272" s="189" t="s">
        <v>18</v>
      </c>
      <c r="B272" s="190" t="s">
        <v>653</v>
      </c>
      <c r="C272" s="190" t="s">
        <v>19</v>
      </c>
      <c r="D272" s="191">
        <v>3653</v>
      </c>
      <c r="E272" s="191">
        <v>3653</v>
      </c>
      <c r="F272" s="192">
        <f t="shared" si="4"/>
        <v>100</v>
      </c>
    </row>
    <row r="273" spans="1:6" outlineLevel="7" x14ac:dyDescent="0.25">
      <c r="A273" s="189" t="s">
        <v>44</v>
      </c>
      <c r="B273" s="190" t="s">
        <v>653</v>
      </c>
      <c r="C273" s="190" t="s">
        <v>45</v>
      </c>
      <c r="D273" s="191">
        <v>1366.2</v>
      </c>
      <c r="E273" s="191">
        <v>1366.2</v>
      </c>
      <c r="F273" s="192">
        <f t="shared" si="4"/>
        <v>100</v>
      </c>
    </row>
    <row r="274" spans="1:6" ht="26.4" outlineLevel="7" x14ac:dyDescent="0.25">
      <c r="A274" s="189" t="s">
        <v>106</v>
      </c>
      <c r="B274" s="190" t="s">
        <v>653</v>
      </c>
      <c r="C274" s="190" t="s">
        <v>107</v>
      </c>
      <c r="D274" s="191">
        <v>1139.8</v>
      </c>
      <c r="E274" s="191">
        <v>1139.8</v>
      </c>
      <c r="F274" s="192">
        <f t="shared" si="4"/>
        <v>100</v>
      </c>
    </row>
    <row r="275" spans="1:6" ht="26.4" outlineLevel="2" x14ac:dyDescent="0.25">
      <c r="A275" s="185" t="s">
        <v>632</v>
      </c>
      <c r="B275" s="184" t="s">
        <v>633</v>
      </c>
      <c r="C275" s="184"/>
      <c r="D275" s="186">
        <v>610</v>
      </c>
      <c r="E275" s="186">
        <v>599.1</v>
      </c>
      <c r="F275" s="187">
        <f t="shared" si="4"/>
        <v>98.213114754098356</v>
      </c>
    </row>
    <row r="276" spans="1:6" ht="26.4" outlineLevel="7" x14ac:dyDescent="0.25">
      <c r="A276" s="189" t="s">
        <v>106</v>
      </c>
      <c r="B276" s="190" t="s">
        <v>633</v>
      </c>
      <c r="C276" s="190" t="s">
        <v>107</v>
      </c>
      <c r="D276" s="191">
        <v>610</v>
      </c>
      <c r="E276" s="191">
        <v>599.1</v>
      </c>
      <c r="F276" s="192">
        <f t="shared" si="4"/>
        <v>98.213114754098356</v>
      </c>
    </row>
    <row r="277" spans="1:6" ht="26.4" outlineLevel="2" x14ac:dyDescent="0.25">
      <c r="A277" s="185" t="s">
        <v>654</v>
      </c>
      <c r="B277" s="184" t="s">
        <v>655</v>
      </c>
      <c r="C277" s="184"/>
      <c r="D277" s="186">
        <v>5000</v>
      </c>
      <c r="E277" s="186">
        <v>5000</v>
      </c>
      <c r="F277" s="187">
        <f t="shared" si="4"/>
        <v>100</v>
      </c>
    </row>
    <row r="278" spans="1:6" ht="26.4" outlineLevel="7" x14ac:dyDescent="0.25">
      <c r="A278" s="189" t="s">
        <v>106</v>
      </c>
      <c r="B278" s="190" t="s">
        <v>655</v>
      </c>
      <c r="C278" s="190" t="s">
        <v>107</v>
      </c>
      <c r="D278" s="191">
        <v>5000</v>
      </c>
      <c r="E278" s="191">
        <v>5000</v>
      </c>
      <c r="F278" s="192">
        <f t="shared" si="4"/>
        <v>100</v>
      </c>
    </row>
    <row r="279" spans="1:6" outlineLevel="2" x14ac:dyDescent="0.25">
      <c r="A279" s="185" t="s">
        <v>656</v>
      </c>
      <c r="B279" s="184" t="s">
        <v>657</v>
      </c>
      <c r="C279" s="184"/>
      <c r="D279" s="186">
        <v>29223.8</v>
      </c>
      <c r="E279" s="186">
        <v>28103.4</v>
      </c>
      <c r="F279" s="187">
        <f t="shared" si="4"/>
        <v>96.166138558298371</v>
      </c>
    </row>
    <row r="280" spans="1:6" ht="39.6" outlineLevel="7" x14ac:dyDescent="0.25">
      <c r="A280" s="189" t="s">
        <v>12</v>
      </c>
      <c r="B280" s="190" t="s">
        <v>657</v>
      </c>
      <c r="C280" s="190" t="s">
        <v>13</v>
      </c>
      <c r="D280" s="191">
        <v>207.3</v>
      </c>
      <c r="E280" s="191">
        <v>207.3</v>
      </c>
      <c r="F280" s="192">
        <f t="shared" si="4"/>
        <v>100</v>
      </c>
    </row>
    <row r="281" spans="1:6" outlineLevel="7" x14ac:dyDescent="0.25">
      <c r="A281" s="189" t="s">
        <v>18</v>
      </c>
      <c r="B281" s="190" t="s">
        <v>657</v>
      </c>
      <c r="C281" s="190" t="s">
        <v>19</v>
      </c>
      <c r="D281" s="191">
        <v>1945.1</v>
      </c>
      <c r="E281" s="191">
        <v>1037.5999999999999</v>
      </c>
      <c r="F281" s="192">
        <f t="shared" si="4"/>
        <v>53.34430106421263</v>
      </c>
    </row>
    <row r="282" spans="1:6" outlineLevel="7" x14ac:dyDescent="0.25">
      <c r="A282" s="189" t="s">
        <v>44</v>
      </c>
      <c r="B282" s="190" t="s">
        <v>657</v>
      </c>
      <c r="C282" s="190" t="s">
        <v>45</v>
      </c>
      <c r="D282" s="191">
        <v>1918.8</v>
      </c>
      <c r="E282" s="191">
        <v>1706</v>
      </c>
      <c r="F282" s="192">
        <f t="shared" si="4"/>
        <v>88.909735251198668</v>
      </c>
    </row>
    <row r="283" spans="1:6" ht="26.4" outlineLevel="7" x14ac:dyDescent="0.25">
      <c r="A283" s="189" t="s">
        <v>106</v>
      </c>
      <c r="B283" s="190" t="s">
        <v>657</v>
      </c>
      <c r="C283" s="190" t="s">
        <v>107</v>
      </c>
      <c r="D283" s="191">
        <v>25152.5</v>
      </c>
      <c r="E283" s="191">
        <v>25152.5</v>
      </c>
      <c r="F283" s="192">
        <f t="shared" si="4"/>
        <v>100</v>
      </c>
    </row>
    <row r="284" spans="1:6" outlineLevel="2" x14ac:dyDescent="0.25">
      <c r="A284" s="185" t="s">
        <v>658</v>
      </c>
      <c r="B284" s="184" t="s">
        <v>659</v>
      </c>
      <c r="C284" s="184"/>
      <c r="D284" s="186">
        <v>4035.1</v>
      </c>
      <c r="E284" s="186">
        <v>4035.1</v>
      </c>
      <c r="F284" s="187">
        <f t="shared" si="4"/>
        <v>100</v>
      </c>
    </row>
    <row r="285" spans="1:6" ht="26.4" outlineLevel="7" x14ac:dyDescent="0.25">
      <c r="A285" s="189" t="s">
        <v>106</v>
      </c>
      <c r="B285" s="190" t="s">
        <v>659</v>
      </c>
      <c r="C285" s="190" t="s">
        <v>107</v>
      </c>
      <c r="D285" s="191">
        <v>4035.1</v>
      </c>
      <c r="E285" s="191">
        <v>4035.1</v>
      </c>
      <c r="F285" s="192">
        <f t="shared" si="4"/>
        <v>100</v>
      </c>
    </row>
    <row r="286" spans="1:6" ht="26.4" outlineLevel="2" x14ac:dyDescent="0.25">
      <c r="A286" s="185" t="s">
        <v>660</v>
      </c>
      <c r="B286" s="184" t="s">
        <v>661</v>
      </c>
      <c r="C286" s="184"/>
      <c r="D286" s="186">
        <v>1193.4000000000001</v>
      </c>
      <c r="E286" s="186">
        <v>1193.4000000000001</v>
      </c>
      <c r="F286" s="187">
        <f t="shared" si="4"/>
        <v>100</v>
      </c>
    </row>
    <row r="287" spans="1:6" ht="26.4" outlineLevel="7" x14ac:dyDescent="0.25">
      <c r="A287" s="189" t="s">
        <v>106</v>
      </c>
      <c r="B287" s="190" t="s">
        <v>661</v>
      </c>
      <c r="C287" s="190" t="s">
        <v>107</v>
      </c>
      <c r="D287" s="191">
        <v>1193.4000000000001</v>
      </c>
      <c r="E287" s="191">
        <v>1193.4000000000001</v>
      </c>
      <c r="F287" s="192">
        <f t="shared" si="4"/>
        <v>100</v>
      </c>
    </row>
    <row r="288" spans="1:6" outlineLevel="1" x14ac:dyDescent="0.25">
      <c r="A288" s="185" t="s">
        <v>603</v>
      </c>
      <c r="B288" s="184" t="s">
        <v>604</v>
      </c>
      <c r="C288" s="184"/>
      <c r="D288" s="186">
        <v>12272.2</v>
      </c>
      <c r="E288" s="186">
        <v>11707.2</v>
      </c>
      <c r="F288" s="187">
        <f t="shared" si="4"/>
        <v>95.396098499046616</v>
      </c>
    </row>
    <row r="289" spans="1:6" outlineLevel="2" x14ac:dyDescent="0.25">
      <c r="A289" s="185" t="s">
        <v>685</v>
      </c>
      <c r="B289" s="184" t="s">
        <v>686</v>
      </c>
      <c r="C289" s="184"/>
      <c r="D289" s="186">
        <v>10825.8</v>
      </c>
      <c r="E289" s="186">
        <v>10825.8</v>
      </c>
      <c r="F289" s="187">
        <f t="shared" si="4"/>
        <v>100</v>
      </c>
    </row>
    <row r="290" spans="1:6" ht="26.4" outlineLevel="7" x14ac:dyDescent="0.25">
      <c r="A290" s="189" t="s">
        <v>106</v>
      </c>
      <c r="B290" s="190" t="s">
        <v>686</v>
      </c>
      <c r="C290" s="190" t="s">
        <v>107</v>
      </c>
      <c r="D290" s="191">
        <v>10825.8</v>
      </c>
      <c r="E290" s="191">
        <v>10825.8</v>
      </c>
      <c r="F290" s="192">
        <f t="shared" si="4"/>
        <v>100</v>
      </c>
    </row>
    <row r="291" spans="1:6" outlineLevel="2" x14ac:dyDescent="0.25">
      <c r="A291" s="185" t="s">
        <v>687</v>
      </c>
      <c r="B291" s="184" t="s">
        <v>688</v>
      </c>
      <c r="C291" s="184"/>
      <c r="D291" s="186">
        <v>487.2</v>
      </c>
      <c r="E291" s="186">
        <v>487.2</v>
      </c>
      <c r="F291" s="187">
        <f t="shared" si="4"/>
        <v>100</v>
      </c>
    </row>
    <row r="292" spans="1:6" outlineLevel="7" x14ac:dyDescent="0.25">
      <c r="A292" s="189" t="s">
        <v>18</v>
      </c>
      <c r="B292" s="190" t="s">
        <v>688</v>
      </c>
      <c r="C292" s="190" t="s">
        <v>19</v>
      </c>
      <c r="D292" s="191">
        <v>486.4</v>
      </c>
      <c r="E292" s="191">
        <v>486.4</v>
      </c>
      <c r="F292" s="192">
        <f t="shared" si="4"/>
        <v>100</v>
      </c>
    </row>
    <row r="293" spans="1:6" outlineLevel="7" x14ac:dyDescent="0.25">
      <c r="A293" s="189" t="s">
        <v>20</v>
      </c>
      <c r="B293" s="190" t="s">
        <v>688</v>
      </c>
      <c r="C293" s="190" t="s">
        <v>21</v>
      </c>
      <c r="D293" s="191">
        <v>0.8</v>
      </c>
      <c r="E293" s="191">
        <v>0.8</v>
      </c>
      <c r="F293" s="192">
        <f t="shared" si="4"/>
        <v>100</v>
      </c>
    </row>
    <row r="294" spans="1:6" outlineLevel="2" x14ac:dyDescent="0.25">
      <c r="A294" s="185" t="s">
        <v>605</v>
      </c>
      <c r="B294" s="184" t="s">
        <v>606</v>
      </c>
      <c r="C294" s="184"/>
      <c r="D294" s="186">
        <v>939.9</v>
      </c>
      <c r="E294" s="186">
        <v>375</v>
      </c>
      <c r="F294" s="187">
        <f t="shared" si="4"/>
        <v>39.89786147462496</v>
      </c>
    </row>
    <row r="295" spans="1:6" outlineLevel="7" x14ac:dyDescent="0.25">
      <c r="A295" s="189" t="s">
        <v>18</v>
      </c>
      <c r="B295" s="190" t="s">
        <v>606</v>
      </c>
      <c r="C295" s="190" t="s">
        <v>19</v>
      </c>
      <c r="D295" s="191">
        <v>507.7</v>
      </c>
      <c r="E295" s="191">
        <v>0</v>
      </c>
      <c r="F295" s="192">
        <f t="shared" si="4"/>
        <v>0</v>
      </c>
    </row>
    <row r="296" spans="1:6" ht="26.4" outlineLevel="7" x14ac:dyDescent="0.25">
      <c r="A296" s="189" t="s">
        <v>106</v>
      </c>
      <c r="B296" s="190" t="s">
        <v>606</v>
      </c>
      <c r="C296" s="190" t="s">
        <v>107</v>
      </c>
      <c r="D296" s="191">
        <v>432.3</v>
      </c>
      <c r="E296" s="191">
        <v>375</v>
      </c>
      <c r="F296" s="192">
        <f t="shared" si="4"/>
        <v>86.745315752949338</v>
      </c>
    </row>
    <row r="297" spans="1:6" ht="26.4" outlineLevel="2" x14ac:dyDescent="0.25">
      <c r="A297" s="185" t="s">
        <v>648</v>
      </c>
      <c r="B297" s="184" t="s">
        <v>649</v>
      </c>
      <c r="C297" s="184"/>
      <c r="D297" s="186">
        <v>19.3</v>
      </c>
      <c r="E297" s="186">
        <v>19.3</v>
      </c>
      <c r="F297" s="187">
        <f t="shared" si="4"/>
        <v>100</v>
      </c>
    </row>
    <row r="298" spans="1:6" ht="26.4" outlineLevel="7" x14ac:dyDescent="0.25">
      <c r="A298" s="189" t="s">
        <v>106</v>
      </c>
      <c r="B298" s="190" t="s">
        <v>649</v>
      </c>
      <c r="C298" s="190" t="s">
        <v>107</v>
      </c>
      <c r="D298" s="191">
        <v>19.3</v>
      </c>
      <c r="E298" s="191">
        <v>19.3</v>
      </c>
      <c r="F298" s="192">
        <f t="shared" si="4"/>
        <v>100</v>
      </c>
    </row>
    <row r="299" spans="1:6" x14ac:dyDescent="0.25">
      <c r="A299" s="185" t="s">
        <v>634</v>
      </c>
      <c r="B299" s="184" t="s">
        <v>635</v>
      </c>
      <c r="C299" s="184"/>
      <c r="D299" s="186">
        <v>307192.7</v>
      </c>
      <c r="E299" s="186">
        <v>293927.90000000002</v>
      </c>
      <c r="F299" s="187">
        <f t="shared" si="4"/>
        <v>95.681928639580306</v>
      </c>
    </row>
    <row r="300" spans="1:6" ht="26.4" outlineLevel="1" x14ac:dyDescent="0.25">
      <c r="A300" s="185" t="s">
        <v>636</v>
      </c>
      <c r="B300" s="184" t="s">
        <v>637</v>
      </c>
      <c r="C300" s="184"/>
      <c r="D300" s="186">
        <v>213338.4</v>
      </c>
      <c r="E300" s="186">
        <v>213338.4</v>
      </c>
      <c r="F300" s="187">
        <f t="shared" si="4"/>
        <v>100</v>
      </c>
    </row>
    <row r="301" spans="1:6" ht="26.4" outlineLevel="7" x14ac:dyDescent="0.25">
      <c r="A301" s="189" t="s">
        <v>106</v>
      </c>
      <c r="B301" s="190" t="s">
        <v>637</v>
      </c>
      <c r="C301" s="190" t="s">
        <v>107</v>
      </c>
      <c r="D301" s="191">
        <v>213338.4</v>
      </c>
      <c r="E301" s="191">
        <v>213338.4</v>
      </c>
      <c r="F301" s="192">
        <f t="shared" si="4"/>
        <v>100</v>
      </c>
    </row>
    <row r="302" spans="1:6" ht="26.4" outlineLevel="1" x14ac:dyDescent="0.25">
      <c r="A302" s="185" t="s">
        <v>794</v>
      </c>
      <c r="B302" s="184" t="s">
        <v>795</v>
      </c>
      <c r="C302" s="184"/>
      <c r="D302" s="186">
        <v>18255.5</v>
      </c>
      <c r="E302" s="186">
        <v>18255.5</v>
      </c>
      <c r="F302" s="187">
        <f t="shared" si="4"/>
        <v>100</v>
      </c>
    </row>
    <row r="303" spans="1:6" ht="26.4" outlineLevel="7" x14ac:dyDescent="0.25">
      <c r="A303" s="189" t="s">
        <v>106</v>
      </c>
      <c r="B303" s="190" t="s">
        <v>795</v>
      </c>
      <c r="C303" s="190" t="s">
        <v>107</v>
      </c>
      <c r="D303" s="191">
        <v>18255.5</v>
      </c>
      <c r="E303" s="191">
        <v>18255.5</v>
      </c>
      <c r="F303" s="192">
        <f t="shared" si="4"/>
        <v>100</v>
      </c>
    </row>
    <row r="304" spans="1:6" ht="26.4" outlineLevel="1" x14ac:dyDescent="0.25">
      <c r="A304" s="185" t="s">
        <v>796</v>
      </c>
      <c r="B304" s="184" t="s">
        <v>797</v>
      </c>
      <c r="C304" s="184"/>
      <c r="D304" s="186">
        <v>7522.8</v>
      </c>
      <c r="E304" s="186">
        <v>7515.4</v>
      </c>
      <c r="F304" s="187">
        <f t="shared" si="4"/>
        <v>99.901632370925711</v>
      </c>
    </row>
    <row r="305" spans="1:6" ht="39.6" outlineLevel="7" x14ac:dyDescent="0.25">
      <c r="A305" s="189" t="s">
        <v>12</v>
      </c>
      <c r="B305" s="190" t="s">
        <v>797</v>
      </c>
      <c r="C305" s="190" t="s">
        <v>13</v>
      </c>
      <c r="D305" s="191">
        <v>5304.3</v>
      </c>
      <c r="E305" s="191">
        <v>5304.2</v>
      </c>
      <c r="F305" s="192">
        <f t="shared" si="4"/>
        <v>99.998114737100082</v>
      </c>
    </row>
    <row r="306" spans="1:6" outlineLevel="7" x14ac:dyDescent="0.25">
      <c r="A306" s="189" t="s">
        <v>18</v>
      </c>
      <c r="B306" s="190" t="s">
        <v>797</v>
      </c>
      <c r="C306" s="190" t="s">
        <v>19</v>
      </c>
      <c r="D306" s="191">
        <v>1573.3</v>
      </c>
      <c r="E306" s="191">
        <v>1566</v>
      </c>
      <c r="F306" s="192">
        <f t="shared" si="4"/>
        <v>99.536007118794899</v>
      </c>
    </row>
    <row r="307" spans="1:6" outlineLevel="7" x14ac:dyDescent="0.25">
      <c r="A307" s="189" t="s">
        <v>20</v>
      </c>
      <c r="B307" s="190" t="s">
        <v>797</v>
      </c>
      <c r="C307" s="190" t="s">
        <v>21</v>
      </c>
      <c r="D307" s="191">
        <v>645.20000000000005</v>
      </c>
      <c r="E307" s="191">
        <v>645.20000000000005</v>
      </c>
      <c r="F307" s="192">
        <f t="shared" si="4"/>
        <v>100</v>
      </c>
    </row>
    <row r="308" spans="1:6" ht="26.4" outlineLevel="1" x14ac:dyDescent="0.25">
      <c r="A308" s="185" t="s">
        <v>798</v>
      </c>
      <c r="B308" s="184" t="s">
        <v>799</v>
      </c>
      <c r="C308" s="184"/>
      <c r="D308" s="186">
        <v>715.9</v>
      </c>
      <c r="E308" s="186">
        <v>691.5</v>
      </c>
      <c r="F308" s="187">
        <f t="shared" si="4"/>
        <v>96.591702751780971</v>
      </c>
    </row>
    <row r="309" spans="1:6" ht="26.4" outlineLevel="7" x14ac:dyDescent="0.25">
      <c r="A309" s="189" t="s">
        <v>106</v>
      </c>
      <c r="B309" s="190" t="s">
        <v>799</v>
      </c>
      <c r="C309" s="190" t="s">
        <v>107</v>
      </c>
      <c r="D309" s="191">
        <v>715.9</v>
      </c>
      <c r="E309" s="191">
        <v>691.5</v>
      </c>
      <c r="F309" s="192">
        <f t="shared" si="4"/>
        <v>96.591702751780971</v>
      </c>
    </row>
    <row r="310" spans="1:6" ht="26.4" outlineLevel="1" x14ac:dyDescent="0.25">
      <c r="A310" s="185" t="s">
        <v>800</v>
      </c>
      <c r="B310" s="184" t="s">
        <v>801</v>
      </c>
      <c r="C310" s="184"/>
      <c r="D310" s="186">
        <v>4395.7</v>
      </c>
      <c r="E310" s="186">
        <v>1553.5</v>
      </c>
      <c r="F310" s="187">
        <f t="shared" si="4"/>
        <v>35.341356325499923</v>
      </c>
    </row>
    <row r="311" spans="1:6" ht="26.4" outlineLevel="7" x14ac:dyDescent="0.25">
      <c r="A311" s="189" t="s">
        <v>106</v>
      </c>
      <c r="B311" s="190" t="s">
        <v>801</v>
      </c>
      <c r="C311" s="190" t="s">
        <v>107</v>
      </c>
      <c r="D311" s="191">
        <v>4395.7</v>
      </c>
      <c r="E311" s="191">
        <v>1553.5</v>
      </c>
      <c r="F311" s="192">
        <f t="shared" si="4"/>
        <v>35.341356325499923</v>
      </c>
    </row>
    <row r="312" spans="1:6" outlineLevel="1" x14ac:dyDescent="0.25">
      <c r="A312" s="185" t="s">
        <v>802</v>
      </c>
      <c r="B312" s="184" t="s">
        <v>803</v>
      </c>
      <c r="C312" s="184"/>
      <c r="D312" s="186">
        <v>1532</v>
      </c>
      <c r="E312" s="186">
        <v>1504.2</v>
      </c>
      <c r="F312" s="187">
        <f t="shared" si="4"/>
        <v>98.185378590078329</v>
      </c>
    </row>
    <row r="313" spans="1:6" ht="26.4" outlineLevel="7" x14ac:dyDescent="0.25">
      <c r="A313" s="189" t="s">
        <v>106</v>
      </c>
      <c r="B313" s="190" t="s">
        <v>803</v>
      </c>
      <c r="C313" s="190" t="s">
        <v>107</v>
      </c>
      <c r="D313" s="191">
        <v>1532</v>
      </c>
      <c r="E313" s="191">
        <v>1504.2</v>
      </c>
      <c r="F313" s="192">
        <f t="shared" si="4"/>
        <v>98.185378590078329</v>
      </c>
    </row>
    <row r="314" spans="1:6" outlineLevel="1" x14ac:dyDescent="0.25">
      <c r="A314" s="185" t="s">
        <v>638</v>
      </c>
      <c r="B314" s="184" t="s">
        <v>639</v>
      </c>
      <c r="C314" s="184"/>
      <c r="D314" s="186">
        <v>25057.9</v>
      </c>
      <c r="E314" s="186">
        <v>24725.8</v>
      </c>
      <c r="F314" s="187">
        <f t="shared" si="4"/>
        <v>98.674669465517852</v>
      </c>
    </row>
    <row r="315" spans="1:6" ht="26.4" outlineLevel="7" x14ac:dyDescent="0.25">
      <c r="A315" s="189" t="s">
        <v>106</v>
      </c>
      <c r="B315" s="190" t="s">
        <v>639</v>
      </c>
      <c r="C315" s="190" t="s">
        <v>107</v>
      </c>
      <c r="D315" s="191">
        <v>25057.9</v>
      </c>
      <c r="E315" s="191">
        <v>24725.8</v>
      </c>
      <c r="F315" s="192">
        <f t="shared" si="4"/>
        <v>98.674669465517852</v>
      </c>
    </row>
    <row r="316" spans="1:6" ht="26.4" outlineLevel="1" x14ac:dyDescent="0.25">
      <c r="A316" s="185" t="s">
        <v>619</v>
      </c>
      <c r="B316" s="184" t="s">
        <v>804</v>
      </c>
      <c r="C316" s="184"/>
      <c r="D316" s="186">
        <v>390</v>
      </c>
      <c r="E316" s="186">
        <v>381.1</v>
      </c>
      <c r="F316" s="187">
        <f t="shared" si="4"/>
        <v>97.717948717948715</v>
      </c>
    </row>
    <row r="317" spans="1:6" ht="26.4" outlineLevel="7" x14ac:dyDescent="0.25">
      <c r="A317" s="189" t="s">
        <v>106</v>
      </c>
      <c r="B317" s="190" t="s">
        <v>804</v>
      </c>
      <c r="C317" s="190" t="s">
        <v>107</v>
      </c>
      <c r="D317" s="191">
        <v>390</v>
      </c>
      <c r="E317" s="191">
        <v>381.1</v>
      </c>
      <c r="F317" s="192">
        <f t="shared" si="4"/>
        <v>97.717948717948715</v>
      </c>
    </row>
    <row r="318" spans="1:6" outlineLevel="1" x14ac:dyDescent="0.25">
      <c r="A318" s="185" t="s">
        <v>805</v>
      </c>
      <c r="B318" s="184" t="s">
        <v>806</v>
      </c>
      <c r="C318" s="184"/>
      <c r="D318" s="186">
        <v>9500</v>
      </c>
      <c r="E318" s="186">
        <v>0</v>
      </c>
      <c r="F318" s="187">
        <f t="shared" si="4"/>
        <v>0</v>
      </c>
    </row>
    <row r="319" spans="1:6" outlineLevel="7" x14ac:dyDescent="0.25">
      <c r="A319" s="189" t="s">
        <v>18</v>
      </c>
      <c r="B319" s="190" t="s">
        <v>806</v>
      </c>
      <c r="C319" s="190" t="s">
        <v>19</v>
      </c>
      <c r="D319" s="191">
        <v>9500</v>
      </c>
      <c r="E319" s="191">
        <v>0</v>
      </c>
      <c r="F319" s="192">
        <f t="shared" si="4"/>
        <v>0</v>
      </c>
    </row>
    <row r="320" spans="1:6" ht="26.4" outlineLevel="1" x14ac:dyDescent="0.25">
      <c r="A320" s="185" t="s">
        <v>807</v>
      </c>
      <c r="B320" s="184" t="s">
        <v>808</v>
      </c>
      <c r="C320" s="184"/>
      <c r="D320" s="186">
        <v>6065.6</v>
      </c>
      <c r="E320" s="186">
        <v>6065.6</v>
      </c>
      <c r="F320" s="187">
        <f t="shared" si="4"/>
        <v>100</v>
      </c>
    </row>
    <row r="321" spans="1:6" ht="26.4" outlineLevel="7" x14ac:dyDescent="0.25">
      <c r="A321" s="189" t="s">
        <v>106</v>
      </c>
      <c r="B321" s="190" t="s">
        <v>808</v>
      </c>
      <c r="C321" s="190" t="s">
        <v>107</v>
      </c>
      <c r="D321" s="191">
        <v>6065.6</v>
      </c>
      <c r="E321" s="191">
        <v>6065.6</v>
      </c>
      <c r="F321" s="192">
        <f t="shared" si="4"/>
        <v>100</v>
      </c>
    </row>
    <row r="322" spans="1:6" ht="26.4" outlineLevel="1" x14ac:dyDescent="0.25">
      <c r="A322" s="185" t="s">
        <v>619</v>
      </c>
      <c r="B322" s="184" t="s">
        <v>809</v>
      </c>
      <c r="C322" s="184"/>
      <c r="D322" s="186">
        <v>119</v>
      </c>
      <c r="E322" s="186">
        <v>116.3</v>
      </c>
      <c r="F322" s="187">
        <f t="shared" si="4"/>
        <v>97.731092436974791</v>
      </c>
    </row>
    <row r="323" spans="1:6" ht="26.4" outlineLevel="7" x14ac:dyDescent="0.25">
      <c r="A323" s="189" t="s">
        <v>106</v>
      </c>
      <c r="B323" s="190" t="s">
        <v>809</v>
      </c>
      <c r="C323" s="190" t="s">
        <v>107</v>
      </c>
      <c r="D323" s="191">
        <v>119</v>
      </c>
      <c r="E323" s="191">
        <v>116.3</v>
      </c>
      <c r="F323" s="192">
        <f t="shared" si="4"/>
        <v>97.731092436974791</v>
      </c>
    </row>
    <row r="324" spans="1:6" outlineLevel="1" x14ac:dyDescent="0.25">
      <c r="A324" s="185" t="s">
        <v>810</v>
      </c>
      <c r="B324" s="184" t="s">
        <v>811</v>
      </c>
      <c r="C324" s="184"/>
      <c r="D324" s="186">
        <v>19200</v>
      </c>
      <c r="E324" s="186">
        <v>19200</v>
      </c>
      <c r="F324" s="187">
        <f t="shared" si="4"/>
        <v>100</v>
      </c>
    </row>
    <row r="325" spans="1:6" ht="26.4" outlineLevel="7" x14ac:dyDescent="0.25">
      <c r="A325" s="189" t="s">
        <v>106</v>
      </c>
      <c r="B325" s="190" t="s">
        <v>811</v>
      </c>
      <c r="C325" s="190" t="s">
        <v>107</v>
      </c>
      <c r="D325" s="191">
        <v>19200</v>
      </c>
      <c r="E325" s="191">
        <v>19200</v>
      </c>
      <c r="F325" s="192">
        <f t="shared" si="4"/>
        <v>100</v>
      </c>
    </row>
    <row r="326" spans="1:6" ht="26.4" outlineLevel="1" x14ac:dyDescent="0.25">
      <c r="A326" s="185" t="s">
        <v>812</v>
      </c>
      <c r="B326" s="184" t="s">
        <v>813</v>
      </c>
      <c r="C326" s="184"/>
      <c r="D326" s="186">
        <v>600</v>
      </c>
      <c r="E326" s="186">
        <v>580.6</v>
      </c>
      <c r="F326" s="187">
        <f t="shared" si="4"/>
        <v>96.766666666666666</v>
      </c>
    </row>
    <row r="327" spans="1:6" ht="26.4" outlineLevel="7" x14ac:dyDescent="0.25">
      <c r="A327" s="189" t="s">
        <v>106</v>
      </c>
      <c r="B327" s="190" t="s">
        <v>813</v>
      </c>
      <c r="C327" s="190" t="s">
        <v>107</v>
      </c>
      <c r="D327" s="191">
        <v>600</v>
      </c>
      <c r="E327" s="191">
        <v>580.6</v>
      </c>
      <c r="F327" s="192">
        <f t="shared" si="4"/>
        <v>96.766666666666666</v>
      </c>
    </row>
    <row r="328" spans="1:6" ht="26.4" outlineLevel="1" x14ac:dyDescent="0.25">
      <c r="A328" s="185" t="s">
        <v>814</v>
      </c>
      <c r="B328" s="184" t="s">
        <v>815</v>
      </c>
      <c r="C328" s="184"/>
      <c r="D328" s="186">
        <v>500</v>
      </c>
      <c r="E328" s="186">
        <v>0</v>
      </c>
      <c r="F328" s="187">
        <f t="shared" ref="F328:F391" si="5">E328*100/D328</f>
        <v>0</v>
      </c>
    </row>
    <row r="329" spans="1:6" outlineLevel="7" x14ac:dyDescent="0.25">
      <c r="A329" s="189" t="s">
        <v>18</v>
      </c>
      <c r="B329" s="190" t="s">
        <v>815</v>
      </c>
      <c r="C329" s="190" t="s">
        <v>19</v>
      </c>
      <c r="D329" s="191">
        <v>500</v>
      </c>
      <c r="E329" s="191">
        <v>0</v>
      </c>
      <c r="F329" s="192">
        <f t="shared" si="5"/>
        <v>0</v>
      </c>
    </row>
    <row r="330" spans="1:6" x14ac:dyDescent="0.25">
      <c r="A330" s="185" t="s">
        <v>221</v>
      </c>
      <c r="B330" s="184" t="s">
        <v>222</v>
      </c>
      <c r="C330" s="184"/>
      <c r="D330" s="186">
        <v>9298.7000000000007</v>
      </c>
      <c r="E330" s="186">
        <v>3926.8</v>
      </c>
      <c r="F330" s="187">
        <f t="shared" si="5"/>
        <v>42.229558970608792</v>
      </c>
    </row>
    <row r="331" spans="1:6" outlineLevel="1" x14ac:dyDescent="0.25">
      <c r="A331" s="185" t="s">
        <v>223</v>
      </c>
      <c r="B331" s="184" t="s">
        <v>224</v>
      </c>
      <c r="C331" s="184"/>
      <c r="D331" s="186">
        <v>2000</v>
      </c>
      <c r="E331" s="186">
        <v>2000</v>
      </c>
      <c r="F331" s="187">
        <f t="shared" si="5"/>
        <v>100</v>
      </c>
    </row>
    <row r="332" spans="1:6" outlineLevel="2" x14ac:dyDescent="0.25">
      <c r="A332" s="185" t="s">
        <v>225</v>
      </c>
      <c r="B332" s="184" t="s">
        <v>226</v>
      </c>
      <c r="C332" s="184"/>
      <c r="D332" s="186">
        <v>2000</v>
      </c>
      <c r="E332" s="186">
        <v>2000</v>
      </c>
      <c r="F332" s="187">
        <f t="shared" si="5"/>
        <v>100</v>
      </c>
    </row>
    <row r="333" spans="1:6" outlineLevel="7" x14ac:dyDescent="0.25">
      <c r="A333" s="189" t="s">
        <v>20</v>
      </c>
      <c r="B333" s="190" t="s">
        <v>226</v>
      </c>
      <c r="C333" s="190" t="s">
        <v>21</v>
      </c>
      <c r="D333" s="191">
        <v>2000</v>
      </c>
      <c r="E333" s="191">
        <v>2000</v>
      </c>
      <c r="F333" s="192">
        <f t="shared" si="5"/>
        <v>100</v>
      </c>
    </row>
    <row r="334" spans="1:6" outlineLevel="1" x14ac:dyDescent="0.25">
      <c r="A334" s="185" t="s">
        <v>227</v>
      </c>
      <c r="B334" s="184" t="s">
        <v>228</v>
      </c>
      <c r="C334" s="184"/>
      <c r="D334" s="186">
        <v>7298.7</v>
      </c>
      <c r="E334" s="186">
        <v>1926.8</v>
      </c>
      <c r="F334" s="187">
        <f t="shared" si="5"/>
        <v>26.399221779220959</v>
      </c>
    </row>
    <row r="335" spans="1:6" outlineLevel="2" x14ac:dyDescent="0.25">
      <c r="A335" s="185" t="s">
        <v>229</v>
      </c>
      <c r="B335" s="184" t="s">
        <v>230</v>
      </c>
      <c r="C335" s="184"/>
      <c r="D335" s="186">
        <v>400</v>
      </c>
      <c r="E335" s="186">
        <v>325.10000000000002</v>
      </c>
      <c r="F335" s="187">
        <f t="shared" si="5"/>
        <v>81.275000000000006</v>
      </c>
    </row>
    <row r="336" spans="1:6" outlineLevel="7" x14ac:dyDescent="0.25">
      <c r="A336" s="189" t="s">
        <v>18</v>
      </c>
      <c r="B336" s="190" t="s">
        <v>230</v>
      </c>
      <c r="C336" s="190" t="s">
        <v>19</v>
      </c>
      <c r="D336" s="191">
        <v>400</v>
      </c>
      <c r="E336" s="191">
        <v>325.10000000000002</v>
      </c>
      <c r="F336" s="192">
        <f t="shared" si="5"/>
        <v>81.275000000000006</v>
      </c>
    </row>
    <row r="337" spans="1:6" ht="26.4" outlineLevel="2" x14ac:dyDescent="0.25">
      <c r="A337" s="185" t="s">
        <v>432</v>
      </c>
      <c r="B337" s="184" t="s">
        <v>433</v>
      </c>
      <c r="C337" s="184"/>
      <c r="D337" s="186">
        <v>2412</v>
      </c>
      <c r="E337" s="186">
        <v>0</v>
      </c>
      <c r="F337" s="187">
        <f t="shared" si="5"/>
        <v>0</v>
      </c>
    </row>
    <row r="338" spans="1:6" outlineLevel="7" x14ac:dyDescent="0.25">
      <c r="A338" s="189" t="s">
        <v>18</v>
      </c>
      <c r="B338" s="190" t="s">
        <v>433</v>
      </c>
      <c r="C338" s="190" t="s">
        <v>19</v>
      </c>
      <c r="D338" s="191">
        <v>2412</v>
      </c>
      <c r="E338" s="191">
        <v>0</v>
      </c>
      <c r="F338" s="192">
        <f t="shared" si="5"/>
        <v>0</v>
      </c>
    </row>
    <row r="339" spans="1:6" ht="26.4" outlineLevel="2" x14ac:dyDescent="0.25">
      <c r="A339" s="185" t="s">
        <v>434</v>
      </c>
      <c r="B339" s="184" t="s">
        <v>435</v>
      </c>
      <c r="C339" s="184"/>
      <c r="D339" s="186">
        <v>2885</v>
      </c>
      <c r="E339" s="186">
        <v>0</v>
      </c>
      <c r="F339" s="187">
        <f t="shared" si="5"/>
        <v>0</v>
      </c>
    </row>
    <row r="340" spans="1:6" outlineLevel="7" x14ac:dyDescent="0.25">
      <c r="A340" s="189" t="s">
        <v>18</v>
      </c>
      <c r="B340" s="190" t="s">
        <v>435</v>
      </c>
      <c r="C340" s="190" t="s">
        <v>19</v>
      </c>
      <c r="D340" s="191">
        <v>2885</v>
      </c>
      <c r="E340" s="191">
        <v>0</v>
      </c>
      <c r="F340" s="192">
        <f t="shared" si="5"/>
        <v>0</v>
      </c>
    </row>
    <row r="341" spans="1:6" ht="26.4" outlineLevel="2" x14ac:dyDescent="0.25">
      <c r="A341" s="185" t="s">
        <v>764</v>
      </c>
      <c r="B341" s="184" t="s">
        <v>765</v>
      </c>
      <c r="C341" s="184"/>
      <c r="D341" s="186">
        <v>530.9</v>
      </c>
      <c r="E341" s="186">
        <v>530.9</v>
      </c>
      <c r="F341" s="187">
        <f t="shared" si="5"/>
        <v>100</v>
      </c>
    </row>
    <row r="342" spans="1:6" outlineLevel="7" x14ac:dyDescent="0.25">
      <c r="A342" s="189" t="s">
        <v>44</v>
      </c>
      <c r="B342" s="190" t="s">
        <v>765</v>
      </c>
      <c r="C342" s="190" t="s">
        <v>45</v>
      </c>
      <c r="D342" s="191">
        <v>530.9</v>
      </c>
      <c r="E342" s="191">
        <v>530.9</v>
      </c>
      <c r="F342" s="192">
        <f t="shared" si="5"/>
        <v>100</v>
      </c>
    </row>
    <row r="343" spans="1:6" ht="26.4" outlineLevel="2" x14ac:dyDescent="0.25">
      <c r="A343" s="185" t="s">
        <v>766</v>
      </c>
      <c r="B343" s="184" t="s">
        <v>767</v>
      </c>
      <c r="C343" s="184"/>
      <c r="D343" s="186">
        <v>1070.8</v>
      </c>
      <c r="E343" s="186">
        <v>1070.8</v>
      </c>
      <c r="F343" s="187">
        <f t="shared" si="5"/>
        <v>100</v>
      </c>
    </row>
    <row r="344" spans="1:6" outlineLevel="7" x14ac:dyDescent="0.25">
      <c r="A344" s="189" t="s">
        <v>44</v>
      </c>
      <c r="B344" s="190" t="s">
        <v>767</v>
      </c>
      <c r="C344" s="190" t="s">
        <v>45</v>
      </c>
      <c r="D344" s="191">
        <v>1070.8</v>
      </c>
      <c r="E344" s="191">
        <v>1070.8</v>
      </c>
      <c r="F344" s="192">
        <f t="shared" si="5"/>
        <v>100</v>
      </c>
    </row>
    <row r="345" spans="1:6" x14ac:dyDescent="0.25">
      <c r="A345" s="185" t="s">
        <v>501</v>
      </c>
      <c r="B345" s="184" t="s">
        <v>502</v>
      </c>
      <c r="C345" s="184"/>
      <c r="D345" s="186">
        <v>9876.5</v>
      </c>
      <c r="E345" s="186">
        <v>8522.9</v>
      </c>
      <c r="F345" s="187">
        <f t="shared" si="5"/>
        <v>86.294740039487678</v>
      </c>
    </row>
    <row r="346" spans="1:6" ht="26.4" outlineLevel="1" x14ac:dyDescent="0.25">
      <c r="A346" s="185" t="s">
        <v>503</v>
      </c>
      <c r="B346" s="184" t="s">
        <v>504</v>
      </c>
      <c r="C346" s="184"/>
      <c r="D346" s="186">
        <v>3364.4</v>
      </c>
      <c r="E346" s="186">
        <v>3200</v>
      </c>
      <c r="F346" s="187">
        <f t="shared" si="5"/>
        <v>95.113541790512429</v>
      </c>
    </row>
    <row r="347" spans="1:6" outlineLevel="7" x14ac:dyDescent="0.25">
      <c r="A347" s="189" t="s">
        <v>18</v>
      </c>
      <c r="B347" s="190" t="s">
        <v>504</v>
      </c>
      <c r="C347" s="190" t="s">
        <v>19</v>
      </c>
      <c r="D347" s="191">
        <v>2200</v>
      </c>
      <c r="E347" s="191">
        <v>2200</v>
      </c>
      <c r="F347" s="192">
        <f t="shared" si="5"/>
        <v>100</v>
      </c>
    </row>
    <row r="348" spans="1:6" outlineLevel="7" x14ac:dyDescent="0.25">
      <c r="A348" s="189" t="s">
        <v>20</v>
      </c>
      <c r="B348" s="190" t="s">
        <v>504</v>
      </c>
      <c r="C348" s="190" t="s">
        <v>21</v>
      </c>
      <c r="D348" s="191">
        <v>1164.4000000000001</v>
      </c>
      <c r="E348" s="191">
        <v>1000</v>
      </c>
      <c r="F348" s="192">
        <f t="shared" si="5"/>
        <v>85.881140501545858</v>
      </c>
    </row>
    <row r="349" spans="1:6" outlineLevel="1" x14ac:dyDescent="0.25">
      <c r="A349" s="185" t="s">
        <v>505</v>
      </c>
      <c r="B349" s="184" t="s">
        <v>506</v>
      </c>
      <c r="C349" s="184"/>
      <c r="D349" s="186">
        <v>100</v>
      </c>
      <c r="E349" s="186">
        <v>99.9</v>
      </c>
      <c r="F349" s="187">
        <f t="shared" si="5"/>
        <v>99.9</v>
      </c>
    </row>
    <row r="350" spans="1:6" outlineLevel="7" x14ac:dyDescent="0.25">
      <c r="A350" s="189" t="s">
        <v>18</v>
      </c>
      <c r="B350" s="190" t="s">
        <v>506</v>
      </c>
      <c r="C350" s="190" t="s">
        <v>19</v>
      </c>
      <c r="D350" s="191">
        <v>100</v>
      </c>
      <c r="E350" s="191">
        <v>99.9</v>
      </c>
      <c r="F350" s="192">
        <f t="shared" si="5"/>
        <v>99.9</v>
      </c>
    </row>
    <row r="351" spans="1:6" outlineLevel="1" x14ac:dyDescent="0.25">
      <c r="A351" s="185" t="s">
        <v>507</v>
      </c>
      <c r="B351" s="184" t="s">
        <v>508</v>
      </c>
      <c r="C351" s="184"/>
      <c r="D351" s="186">
        <v>459</v>
      </c>
      <c r="E351" s="186">
        <v>459</v>
      </c>
      <c r="F351" s="187">
        <f t="shared" si="5"/>
        <v>100</v>
      </c>
    </row>
    <row r="352" spans="1:6" outlineLevel="7" x14ac:dyDescent="0.25">
      <c r="A352" s="189" t="s">
        <v>18</v>
      </c>
      <c r="B352" s="190" t="s">
        <v>508</v>
      </c>
      <c r="C352" s="190" t="s">
        <v>19</v>
      </c>
      <c r="D352" s="191">
        <v>459</v>
      </c>
      <c r="E352" s="191">
        <v>459</v>
      </c>
      <c r="F352" s="192">
        <f t="shared" si="5"/>
        <v>100</v>
      </c>
    </row>
    <row r="353" spans="1:6" outlineLevel="1" x14ac:dyDescent="0.25">
      <c r="A353" s="185" t="s">
        <v>509</v>
      </c>
      <c r="B353" s="184" t="s">
        <v>510</v>
      </c>
      <c r="C353" s="184"/>
      <c r="D353" s="186">
        <v>307</v>
      </c>
      <c r="E353" s="186">
        <v>300</v>
      </c>
      <c r="F353" s="187">
        <f t="shared" si="5"/>
        <v>97.719869706840385</v>
      </c>
    </row>
    <row r="354" spans="1:6" outlineLevel="7" x14ac:dyDescent="0.25">
      <c r="A354" s="189" t="s">
        <v>18</v>
      </c>
      <c r="B354" s="190" t="s">
        <v>510</v>
      </c>
      <c r="C354" s="190" t="s">
        <v>19</v>
      </c>
      <c r="D354" s="191">
        <v>307</v>
      </c>
      <c r="E354" s="191">
        <v>300</v>
      </c>
      <c r="F354" s="192">
        <f t="shared" si="5"/>
        <v>97.719869706840385</v>
      </c>
    </row>
    <row r="355" spans="1:6" ht="26.4" outlineLevel="1" x14ac:dyDescent="0.25">
      <c r="A355" s="185" t="s">
        <v>511</v>
      </c>
      <c r="B355" s="184" t="s">
        <v>512</v>
      </c>
      <c r="C355" s="184"/>
      <c r="D355" s="186">
        <v>3500</v>
      </c>
      <c r="E355" s="186">
        <v>2403.6999999999998</v>
      </c>
      <c r="F355" s="187">
        <f t="shared" si="5"/>
        <v>68.677142857142854</v>
      </c>
    </row>
    <row r="356" spans="1:6" outlineLevel="7" x14ac:dyDescent="0.25">
      <c r="A356" s="189" t="s">
        <v>20</v>
      </c>
      <c r="B356" s="190" t="s">
        <v>512</v>
      </c>
      <c r="C356" s="190" t="s">
        <v>21</v>
      </c>
      <c r="D356" s="191">
        <v>3500</v>
      </c>
      <c r="E356" s="191">
        <v>2403.6999999999998</v>
      </c>
      <c r="F356" s="192">
        <f t="shared" si="5"/>
        <v>68.677142857142854</v>
      </c>
    </row>
    <row r="357" spans="1:6" outlineLevel="1" x14ac:dyDescent="0.25">
      <c r="A357" s="185" t="s">
        <v>513</v>
      </c>
      <c r="B357" s="184" t="s">
        <v>514</v>
      </c>
      <c r="C357" s="184"/>
      <c r="D357" s="186">
        <v>1296.0999999999999</v>
      </c>
      <c r="E357" s="186">
        <v>1210.3</v>
      </c>
      <c r="F357" s="187">
        <f t="shared" si="5"/>
        <v>93.380140421263803</v>
      </c>
    </row>
    <row r="358" spans="1:6" outlineLevel="7" x14ac:dyDescent="0.25">
      <c r="A358" s="189" t="s">
        <v>18</v>
      </c>
      <c r="B358" s="190" t="s">
        <v>514</v>
      </c>
      <c r="C358" s="190" t="s">
        <v>19</v>
      </c>
      <c r="D358" s="191">
        <v>1296.0999999999999</v>
      </c>
      <c r="E358" s="191">
        <v>1210.3</v>
      </c>
      <c r="F358" s="192">
        <f t="shared" si="5"/>
        <v>93.380140421263803</v>
      </c>
    </row>
    <row r="359" spans="1:6" ht="26.4" outlineLevel="1" x14ac:dyDescent="0.25">
      <c r="A359" s="185" t="s">
        <v>515</v>
      </c>
      <c r="B359" s="184" t="s">
        <v>516</v>
      </c>
      <c r="C359" s="184"/>
      <c r="D359" s="186">
        <v>850</v>
      </c>
      <c r="E359" s="186">
        <v>850</v>
      </c>
      <c r="F359" s="187">
        <f t="shared" si="5"/>
        <v>100</v>
      </c>
    </row>
    <row r="360" spans="1:6" outlineLevel="7" x14ac:dyDescent="0.25">
      <c r="A360" s="189" t="s">
        <v>18</v>
      </c>
      <c r="B360" s="190" t="s">
        <v>516</v>
      </c>
      <c r="C360" s="190" t="s">
        <v>19</v>
      </c>
      <c r="D360" s="191">
        <v>550</v>
      </c>
      <c r="E360" s="191">
        <v>550</v>
      </c>
      <c r="F360" s="192">
        <f t="shared" si="5"/>
        <v>100</v>
      </c>
    </row>
    <row r="361" spans="1:6" ht="26.4" outlineLevel="7" x14ac:dyDescent="0.25">
      <c r="A361" s="189" t="s">
        <v>106</v>
      </c>
      <c r="B361" s="190" t="s">
        <v>516</v>
      </c>
      <c r="C361" s="190" t="s">
        <v>107</v>
      </c>
      <c r="D361" s="191">
        <v>300</v>
      </c>
      <c r="E361" s="191">
        <v>300</v>
      </c>
      <c r="F361" s="192">
        <f t="shared" si="5"/>
        <v>100</v>
      </c>
    </row>
    <row r="362" spans="1:6" x14ac:dyDescent="0.25">
      <c r="A362" s="185" t="s">
        <v>172</v>
      </c>
      <c r="B362" s="184" t="s">
        <v>173</v>
      </c>
      <c r="C362" s="184"/>
      <c r="D362" s="186">
        <v>60553.3</v>
      </c>
      <c r="E362" s="186">
        <v>49858.3</v>
      </c>
      <c r="F362" s="187">
        <f t="shared" si="5"/>
        <v>82.337874236416511</v>
      </c>
    </row>
    <row r="363" spans="1:6" outlineLevel="1" x14ac:dyDescent="0.25">
      <c r="A363" s="185" t="s">
        <v>185</v>
      </c>
      <c r="B363" s="184" t="s">
        <v>186</v>
      </c>
      <c r="C363" s="184"/>
      <c r="D363" s="186">
        <v>11371.2</v>
      </c>
      <c r="E363" s="186">
        <v>4180.5</v>
      </c>
      <c r="F363" s="187">
        <f t="shared" si="5"/>
        <v>36.763929928239762</v>
      </c>
    </row>
    <row r="364" spans="1:6" outlineLevel="2" x14ac:dyDescent="0.25">
      <c r="A364" s="185" t="s">
        <v>187</v>
      </c>
      <c r="B364" s="184" t="s">
        <v>188</v>
      </c>
      <c r="C364" s="184"/>
      <c r="D364" s="186">
        <v>234</v>
      </c>
      <c r="E364" s="186">
        <v>69.900000000000006</v>
      </c>
      <c r="F364" s="187">
        <f t="shared" si="5"/>
        <v>29.871794871794876</v>
      </c>
    </row>
    <row r="365" spans="1:6" outlineLevel="7" x14ac:dyDescent="0.25">
      <c r="A365" s="189" t="s">
        <v>18</v>
      </c>
      <c r="B365" s="190" t="s">
        <v>188</v>
      </c>
      <c r="C365" s="190" t="s">
        <v>19</v>
      </c>
      <c r="D365" s="191">
        <v>234</v>
      </c>
      <c r="E365" s="191">
        <v>69.900000000000006</v>
      </c>
      <c r="F365" s="192">
        <f t="shared" si="5"/>
        <v>29.871794871794876</v>
      </c>
    </row>
    <row r="366" spans="1:6" ht="39.6" outlineLevel="2" x14ac:dyDescent="0.25">
      <c r="A366" s="185" t="s">
        <v>189</v>
      </c>
      <c r="B366" s="184" t="s">
        <v>190</v>
      </c>
      <c r="C366" s="184"/>
      <c r="D366" s="186">
        <v>10437.200000000001</v>
      </c>
      <c r="E366" s="186">
        <v>3410.6</v>
      </c>
      <c r="F366" s="187">
        <f t="shared" si="5"/>
        <v>32.677346414747248</v>
      </c>
    </row>
    <row r="367" spans="1:6" outlineLevel="7" x14ac:dyDescent="0.25">
      <c r="A367" s="189" t="s">
        <v>18</v>
      </c>
      <c r="B367" s="190" t="s">
        <v>190</v>
      </c>
      <c r="C367" s="190" t="s">
        <v>19</v>
      </c>
      <c r="D367" s="191">
        <v>10437.200000000001</v>
      </c>
      <c r="E367" s="191">
        <v>3410.6</v>
      </c>
      <c r="F367" s="192">
        <f t="shared" si="5"/>
        <v>32.677346414747248</v>
      </c>
    </row>
    <row r="368" spans="1:6" ht="26.4" outlineLevel="2" x14ac:dyDescent="0.25">
      <c r="A368" s="185" t="s">
        <v>191</v>
      </c>
      <c r="B368" s="184" t="s">
        <v>192</v>
      </c>
      <c r="C368" s="184"/>
      <c r="D368" s="186">
        <v>700</v>
      </c>
      <c r="E368" s="186">
        <v>700</v>
      </c>
      <c r="F368" s="187">
        <f t="shared" si="5"/>
        <v>100</v>
      </c>
    </row>
    <row r="369" spans="1:6" ht="39.6" outlineLevel="7" x14ac:dyDescent="0.25">
      <c r="A369" s="189" t="s">
        <v>12</v>
      </c>
      <c r="B369" s="190" t="s">
        <v>192</v>
      </c>
      <c r="C369" s="190" t="s">
        <v>13</v>
      </c>
      <c r="D369" s="191">
        <v>700</v>
      </c>
      <c r="E369" s="191">
        <v>700</v>
      </c>
      <c r="F369" s="192">
        <f t="shared" si="5"/>
        <v>100</v>
      </c>
    </row>
    <row r="370" spans="1:6" ht="26.4" outlineLevel="1" x14ac:dyDescent="0.25">
      <c r="A370" s="185" t="s">
        <v>193</v>
      </c>
      <c r="B370" s="184" t="s">
        <v>194</v>
      </c>
      <c r="C370" s="184"/>
      <c r="D370" s="186">
        <v>42684.7</v>
      </c>
      <c r="E370" s="186">
        <v>41071.199999999997</v>
      </c>
      <c r="F370" s="187">
        <f t="shared" si="5"/>
        <v>96.219957033784937</v>
      </c>
    </row>
    <row r="371" spans="1:6" outlineLevel="2" x14ac:dyDescent="0.25">
      <c r="A371" s="185" t="s">
        <v>195</v>
      </c>
      <c r="B371" s="184" t="s">
        <v>196</v>
      </c>
      <c r="C371" s="184"/>
      <c r="D371" s="186">
        <v>10157</v>
      </c>
      <c r="E371" s="186">
        <v>9575.4</v>
      </c>
      <c r="F371" s="187">
        <f t="shared" si="5"/>
        <v>94.273899773555186</v>
      </c>
    </row>
    <row r="372" spans="1:6" ht="39.6" outlineLevel="7" x14ac:dyDescent="0.25">
      <c r="A372" s="189" t="s">
        <v>12</v>
      </c>
      <c r="B372" s="190" t="s">
        <v>196</v>
      </c>
      <c r="C372" s="190" t="s">
        <v>13</v>
      </c>
      <c r="D372" s="191">
        <v>9720.2999999999993</v>
      </c>
      <c r="E372" s="191">
        <v>9247.1</v>
      </c>
      <c r="F372" s="192">
        <f t="shared" si="5"/>
        <v>95.131837494727534</v>
      </c>
    </row>
    <row r="373" spans="1:6" outlineLevel="7" x14ac:dyDescent="0.25">
      <c r="A373" s="189" t="s">
        <v>18</v>
      </c>
      <c r="B373" s="190" t="s">
        <v>196</v>
      </c>
      <c r="C373" s="190" t="s">
        <v>19</v>
      </c>
      <c r="D373" s="191">
        <v>359.1</v>
      </c>
      <c r="E373" s="191">
        <v>256.89999999999998</v>
      </c>
      <c r="F373" s="192">
        <f t="shared" si="5"/>
        <v>71.539961013645211</v>
      </c>
    </row>
    <row r="374" spans="1:6" outlineLevel="7" x14ac:dyDescent="0.25">
      <c r="A374" s="189" t="s">
        <v>44</v>
      </c>
      <c r="B374" s="190" t="s">
        <v>196</v>
      </c>
      <c r="C374" s="190" t="s">
        <v>45</v>
      </c>
      <c r="D374" s="191">
        <v>65.599999999999994</v>
      </c>
      <c r="E374" s="191">
        <v>65.599999999999994</v>
      </c>
      <c r="F374" s="192">
        <f t="shared" si="5"/>
        <v>100</v>
      </c>
    </row>
    <row r="375" spans="1:6" outlineLevel="7" x14ac:dyDescent="0.25">
      <c r="A375" s="189" t="s">
        <v>20</v>
      </c>
      <c r="B375" s="190" t="s">
        <v>196</v>
      </c>
      <c r="C375" s="190" t="s">
        <v>21</v>
      </c>
      <c r="D375" s="191">
        <v>12</v>
      </c>
      <c r="E375" s="191">
        <v>5.9</v>
      </c>
      <c r="F375" s="192">
        <f t="shared" si="5"/>
        <v>49.166666666666664</v>
      </c>
    </row>
    <row r="376" spans="1:6" outlineLevel="2" x14ac:dyDescent="0.25">
      <c r="A376" s="185" t="s">
        <v>197</v>
      </c>
      <c r="B376" s="184" t="s">
        <v>198</v>
      </c>
      <c r="C376" s="184"/>
      <c r="D376" s="186">
        <v>32201.1</v>
      </c>
      <c r="E376" s="186">
        <v>31425.4</v>
      </c>
      <c r="F376" s="187">
        <f t="shared" si="5"/>
        <v>97.591076081251884</v>
      </c>
    </row>
    <row r="377" spans="1:6" ht="39.6" outlineLevel="7" x14ac:dyDescent="0.25">
      <c r="A377" s="189" t="s">
        <v>12</v>
      </c>
      <c r="B377" s="190" t="s">
        <v>198</v>
      </c>
      <c r="C377" s="190" t="s">
        <v>13</v>
      </c>
      <c r="D377" s="191">
        <v>27197.4</v>
      </c>
      <c r="E377" s="191">
        <v>26796.400000000001</v>
      </c>
      <c r="F377" s="192">
        <f t="shared" si="5"/>
        <v>98.525594358284238</v>
      </c>
    </row>
    <row r="378" spans="1:6" outlineLevel="7" x14ac:dyDescent="0.25">
      <c r="A378" s="189" t="s">
        <v>18</v>
      </c>
      <c r="B378" s="190" t="s">
        <v>198</v>
      </c>
      <c r="C378" s="190" t="s">
        <v>19</v>
      </c>
      <c r="D378" s="191">
        <v>4708.1000000000004</v>
      </c>
      <c r="E378" s="191">
        <v>4333.3999999999996</v>
      </c>
      <c r="F378" s="192">
        <f t="shared" si="5"/>
        <v>92.041375501794761</v>
      </c>
    </row>
    <row r="379" spans="1:6" outlineLevel="7" x14ac:dyDescent="0.25">
      <c r="A379" s="189" t="s">
        <v>20</v>
      </c>
      <c r="B379" s="190" t="s">
        <v>198</v>
      </c>
      <c r="C379" s="190" t="s">
        <v>21</v>
      </c>
      <c r="D379" s="191">
        <v>295.60000000000002</v>
      </c>
      <c r="E379" s="191">
        <v>295.60000000000002</v>
      </c>
      <c r="F379" s="192">
        <f t="shared" si="5"/>
        <v>100</v>
      </c>
    </row>
    <row r="380" spans="1:6" outlineLevel="2" x14ac:dyDescent="0.25">
      <c r="A380" s="185" t="s">
        <v>199</v>
      </c>
      <c r="B380" s="184" t="s">
        <v>200</v>
      </c>
      <c r="C380" s="184"/>
      <c r="D380" s="186">
        <v>68</v>
      </c>
      <c r="E380" s="186">
        <v>57.6</v>
      </c>
      <c r="F380" s="187">
        <f t="shared" si="5"/>
        <v>84.705882352941174</v>
      </c>
    </row>
    <row r="381" spans="1:6" outlineLevel="7" x14ac:dyDescent="0.25">
      <c r="A381" s="189" t="s">
        <v>18</v>
      </c>
      <c r="B381" s="190" t="s">
        <v>200</v>
      </c>
      <c r="C381" s="190" t="s">
        <v>19</v>
      </c>
      <c r="D381" s="191">
        <v>68</v>
      </c>
      <c r="E381" s="191">
        <v>57.6</v>
      </c>
      <c r="F381" s="192">
        <f t="shared" si="5"/>
        <v>84.705882352941174</v>
      </c>
    </row>
    <row r="382" spans="1:6" ht="26.4" outlineLevel="2" x14ac:dyDescent="0.25">
      <c r="A382" s="185" t="s">
        <v>201</v>
      </c>
      <c r="B382" s="184" t="s">
        <v>202</v>
      </c>
      <c r="C382" s="184"/>
      <c r="D382" s="186">
        <v>58.6</v>
      </c>
      <c r="E382" s="186">
        <v>12.8</v>
      </c>
      <c r="F382" s="187">
        <f t="shared" si="5"/>
        <v>21.843003412969281</v>
      </c>
    </row>
    <row r="383" spans="1:6" outlineLevel="7" x14ac:dyDescent="0.25">
      <c r="A383" s="189" t="s">
        <v>18</v>
      </c>
      <c r="B383" s="190" t="s">
        <v>202</v>
      </c>
      <c r="C383" s="190" t="s">
        <v>19</v>
      </c>
      <c r="D383" s="191">
        <v>58.6</v>
      </c>
      <c r="E383" s="191">
        <v>12.8</v>
      </c>
      <c r="F383" s="192">
        <f t="shared" si="5"/>
        <v>21.843003412969281</v>
      </c>
    </row>
    <row r="384" spans="1:6" ht="26.4" outlineLevel="2" x14ac:dyDescent="0.25">
      <c r="A384" s="185" t="s">
        <v>203</v>
      </c>
      <c r="B384" s="184" t="s">
        <v>204</v>
      </c>
      <c r="C384" s="184"/>
      <c r="D384" s="186">
        <v>200</v>
      </c>
      <c r="E384" s="186">
        <v>0</v>
      </c>
      <c r="F384" s="187">
        <f t="shared" si="5"/>
        <v>0</v>
      </c>
    </row>
    <row r="385" spans="1:6" outlineLevel="7" x14ac:dyDescent="0.25">
      <c r="A385" s="189" t="s">
        <v>18</v>
      </c>
      <c r="B385" s="190" t="s">
        <v>204</v>
      </c>
      <c r="C385" s="190" t="s">
        <v>19</v>
      </c>
      <c r="D385" s="191">
        <v>200</v>
      </c>
      <c r="E385" s="191">
        <v>0</v>
      </c>
      <c r="F385" s="192">
        <f t="shared" si="5"/>
        <v>0</v>
      </c>
    </row>
    <row r="386" spans="1:6" ht="26.4" outlineLevel="1" x14ac:dyDescent="0.25">
      <c r="A386" s="185" t="s">
        <v>205</v>
      </c>
      <c r="B386" s="184" t="s">
        <v>206</v>
      </c>
      <c r="C386" s="184"/>
      <c r="D386" s="186">
        <v>1806</v>
      </c>
      <c r="E386" s="186">
        <v>1251.2</v>
      </c>
      <c r="F386" s="187">
        <f t="shared" si="5"/>
        <v>69.280177187153924</v>
      </c>
    </row>
    <row r="387" spans="1:6" outlineLevel="2" x14ac:dyDescent="0.25">
      <c r="A387" s="185" t="s">
        <v>207</v>
      </c>
      <c r="B387" s="184" t="s">
        <v>208</v>
      </c>
      <c r="C387" s="184"/>
      <c r="D387" s="186">
        <v>1806</v>
      </c>
      <c r="E387" s="186">
        <v>1251.2</v>
      </c>
      <c r="F387" s="187">
        <f t="shared" si="5"/>
        <v>69.280177187153924</v>
      </c>
    </row>
    <row r="388" spans="1:6" outlineLevel="7" x14ac:dyDescent="0.25">
      <c r="A388" s="189" t="s">
        <v>18</v>
      </c>
      <c r="B388" s="190" t="s">
        <v>208</v>
      </c>
      <c r="C388" s="190" t="s">
        <v>19</v>
      </c>
      <c r="D388" s="191">
        <v>1806</v>
      </c>
      <c r="E388" s="191">
        <v>1251.2</v>
      </c>
      <c r="F388" s="192">
        <f t="shared" si="5"/>
        <v>69.280177187153924</v>
      </c>
    </row>
    <row r="389" spans="1:6" outlineLevel="1" x14ac:dyDescent="0.25">
      <c r="A389" s="185" t="s">
        <v>212</v>
      </c>
      <c r="B389" s="184" t="s">
        <v>213</v>
      </c>
      <c r="C389" s="184"/>
      <c r="D389" s="186">
        <v>4179</v>
      </c>
      <c r="E389" s="186">
        <v>3147.8</v>
      </c>
      <c r="F389" s="187">
        <f t="shared" si="5"/>
        <v>75.324240248863362</v>
      </c>
    </row>
    <row r="390" spans="1:6" outlineLevel="2" x14ac:dyDescent="0.25">
      <c r="A390" s="185" t="s">
        <v>214</v>
      </c>
      <c r="B390" s="184" t="s">
        <v>215</v>
      </c>
      <c r="C390" s="184"/>
      <c r="D390" s="186">
        <v>1179</v>
      </c>
      <c r="E390" s="186">
        <v>265.2</v>
      </c>
      <c r="F390" s="187">
        <f t="shared" si="5"/>
        <v>22.493638676844785</v>
      </c>
    </row>
    <row r="391" spans="1:6" outlineLevel="7" x14ac:dyDescent="0.25">
      <c r="A391" s="189" t="s">
        <v>18</v>
      </c>
      <c r="B391" s="190" t="s">
        <v>215</v>
      </c>
      <c r="C391" s="190" t="s">
        <v>19</v>
      </c>
      <c r="D391" s="191">
        <v>1179</v>
      </c>
      <c r="E391" s="191">
        <v>265.2</v>
      </c>
      <c r="F391" s="192">
        <f t="shared" si="5"/>
        <v>22.493638676844785</v>
      </c>
    </row>
    <row r="392" spans="1:6" ht="39.6" outlineLevel="2" x14ac:dyDescent="0.25">
      <c r="A392" s="185" t="s">
        <v>216</v>
      </c>
      <c r="B392" s="184" t="s">
        <v>217</v>
      </c>
      <c r="C392" s="184"/>
      <c r="D392" s="186">
        <v>3000</v>
      </c>
      <c r="E392" s="186">
        <v>2882.6</v>
      </c>
      <c r="F392" s="187">
        <f t="shared" ref="F392:F455" si="6">E392*100/D392</f>
        <v>96.086666666666673</v>
      </c>
    </row>
    <row r="393" spans="1:6" outlineLevel="7" x14ac:dyDescent="0.25">
      <c r="A393" s="189" t="s">
        <v>18</v>
      </c>
      <c r="B393" s="190" t="s">
        <v>217</v>
      </c>
      <c r="C393" s="190" t="s">
        <v>19</v>
      </c>
      <c r="D393" s="191">
        <v>3000</v>
      </c>
      <c r="E393" s="191">
        <v>2882.6</v>
      </c>
      <c r="F393" s="192">
        <f t="shared" si="6"/>
        <v>96.086666666666673</v>
      </c>
    </row>
    <row r="394" spans="1:6" outlineLevel="1" x14ac:dyDescent="0.25">
      <c r="A394" s="185" t="s">
        <v>174</v>
      </c>
      <c r="B394" s="184" t="s">
        <v>175</v>
      </c>
      <c r="C394" s="184"/>
      <c r="D394" s="186">
        <v>512.4</v>
      </c>
      <c r="E394" s="186">
        <v>207.6</v>
      </c>
      <c r="F394" s="187">
        <f t="shared" si="6"/>
        <v>40.515222482435597</v>
      </c>
    </row>
    <row r="395" spans="1:6" ht="26.4" outlineLevel="2" x14ac:dyDescent="0.25">
      <c r="A395" s="185" t="s">
        <v>176</v>
      </c>
      <c r="B395" s="184" t="s">
        <v>177</v>
      </c>
      <c r="C395" s="184"/>
      <c r="D395" s="186">
        <v>96.4</v>
      </c>
      <c r="E395" s="186">
        <v>49.9</v>
      </c>
      <c r="F395" s="187">
        <f t="shared" si="6"/>
        <v>51.763485477178421</v>
      </c>
    </row>
    <row r="396" spans="1:6" outlineLevel="7" x14ac:dyDescent="0.25">
      <c r="A396" s="189" t="s">
        <v>18</v>
      </c>
      <c r="B396" s="190" t="s">
        <v>177</v>
      </c>
      <c r="C396" s="190" t="s">
        <v>19</v>
      </c>
      <c r="D396" s="191">
        <v>96.4</v>
      </c>
      <c r="E396" s="191">
        <v>49.9</v>
      </c>
      <c r="F396" s="192">
        <f t="shared" si="6"/>
        <v>51.763485477178421</v>
      </c>
    </row>
    <row r="397" spans="1:6" ht="26.4" outlineLevel="2" x14ac:dyDescent="0.25">
      <c r="A397" s="185" t="s">
        <v>178</v>
      </c>
      <c r="B397" s="184" t="s">
        <v>179</v>
      </c>
      <c r="C397" s="184"/>
      <c r="D397" s="186">
        <v>44</v>
      </c>
      <c r="E397" s="186">
        <v>17.8</v>
      </c>
      <c r="F397" s="187">
        <f t="shared" si="6"/>
        <v>40.454545454545453</v>
      </c>
    </row>
    <row r="398" spans="1:6" outlineLevel="7" x14ac:dyDescent="0.25">
      <c r="A398" s="189" t="s">
        <v>18</v>
      </c>
      <c r="B398" s="190" t="s">
        <v>179</v>
      </c>
      <c r="C398" s="190" t="s">
        <v>19</v>
      </c>
      <c r="D398" s="191">
        <v>44</v>
      </c>
      <c r="E398" s="191">
        <v>17.8</v>
      </c>
      <c r="F398" s="192">
        <f t="shared" si="6"/>
        <v>40.454545454545453</v>
      </c>
    </row>
    <row r="399" spans="1:6" ht="26.4" outlineLevel="2" x14ac:dyDescent="0.25">
      <c r="A399" s="185" t="s">
        <v>180</v>
      </c>
      <c r="B399" s="184" t="s">
        <v>181</v>
      </c>
      <c r="C399" s="184"/>
      <c r="D399" s="186">
        <v>372</v>
      </c>
      <c r="E399" s="186">
        <v>140</v>
      </c>
      <c r="F399" s="187">
        <f t="shared" si="6"/>
        <v>37.634408602150536</v>
      </c>
    </row>
    <row r="400" spans="1:6" outlineLevel="7" x14ac:dyDescent="0.25">
      <c r="A400" s="189" t="s">
        <v>18</v>
      </c>
      <c r="B400" s="190" t="s">
        <v>181</v>
      </c>
      <c r="C400" s="190" t="s">
        <v>19</v>
      </c>
      <c r="D400" s="191">
        <v>372</v>
      </c>
      <c r="E400" s="191">
        <v>140</v>
      </c>
      <c r="F400" s="192">
        <f t="shared" si="6"/>
        <v>37.634408602150536</v>
      </c>
    </row>
    <row r="401" spans="1:6" x14ac:dyDescent="0.25">
      <c r="A401" s="185" t="s">
        <v>312</v>
      </c>
      <c r="B401" s="184" t="s">
        <v>313</v>
      </c>
      <c r="C401" s="184"/>
      <c r="D401" s="186">
        <v>445483</v>
      </c>
      <c r="E401" s="186">
        <v>286008.59999999998</v>
      </c>
      <c r="F401" s="187">
        <f t="shared" si="6"/>
        <v>64.201911184040682</v>
      </c>
    </row>
    <row r="402" spans="1:6" ht="26.4" outlineLevel="1" x14ac:dyDescent="0.25">
      <c r="A402" s="185" t="s">
        <v>314</v>
      </c>
      <c r="B402" s="184" t="s">
        <v>315</v>
      </c>
      <c r="C402" s="184"/>
      <c r="D402" s="186">
        <v>100</v>
      </c>
      <c r="E402" s="186">
        <v>99.2</v>
      </c>
      <c r="F402" s="187">
        <f t="shared" si="6"/>
        <v>99.2</v>
      </c>
    </row>
    <row r="403" spans="1:6" ht="39.6" outlineLevel="2" x14ac:dyDescent="0.25">
      <c r="A403" s="185" t="s">
        <v>316</v>
      </c>
      <c r="B403" s="184" t="s">
        <v>317</v>
      </c>
      <c r="C403" s="184"/>
      <c r="D403" s="186">
        <v>100</v>
      </c>
      <c r="E403" s="186">
        <v>99.2</v>
      </c>
      <c r="F403" s="187">
        <f t="shared" si="6"/>
        <v>99.2</v>
      </c>
    </row>
    <row r="404" spans="1:6" outlineLevel="7" x14ac:dyDescent="0.25">
      <c r="A404" s="189" t="s">
        <v>18</v>
      </c>
      <c r="B404" s="190" t="s">
        <v>317</v>
      </c>
      <c r="C404" s="190" t="s">
        <v>19</v>
      </c>
      <c r="D404" s="191">
        <v>100</v>
      </c>
      <c r="E404" s="191">
        <v>99.2</v>
      </c>
      <c r="F404" s="192">
        <f t="shared" si="6"/>
        <v>99.2</v>
      </c>
    </row>
    <row r="405" spans="1:6" ht="26.4" outlineLevel="1" x14ac:dyDescent="0.25">
      <c r="A405" s="185" t="s">
        <v>318</v>
      </c>
      <c r="B405" s="184" t="s">
        <v>319</v>
      </c>
      <c r="C405" s="184"/>
      <c r="D405" s="186">
        <v>399727</v>
      </c>
      <c r="E405" s="186">
        <v>244248.1</v>
      </c>
      <c r="F405" s="187">
        <f t="shared" si="6"/>
        <v>61.103728294561037</v>
      </c>
    </row>
    <row r="406" spans="1:6" outlineLevel="2" x14ac:dyDescent="0.25">
      <c r="A406" s="185" t="s">
        <v>320</v>
      </c>
      <c r="B406" s="184" t="s">
        <v>321</v>
      </c>
      <c r="C406" s="184"/>
      <c r="D406" s="186">
        <v>229860</v>
      </c>
      <c r="E406" s="186">
        <v>140399.29999999999</v>
      </c>
      <c r="F406" s="187">
        <f t="shared" si="6"/>
        <v>61.08035325850517</v>
      </c>
    </row>
    <row r="407" spans="1:6" outlineLevel="7" x14ac:dyDescent="0.25">
      <c r="A407" s="189" t="s">
        <v>44</v>
      </c>
      <c r="B407" s="190" t="s">
        <v>321</v>
      </c>
      <c r="C407" s="190" t="s">
        <v>45</v>
      </c>
      <c r="D407" s="191">
        <v>2277.6999999999998</v>
      </c>
      <c r="E407" s="191">
        <v>2277.6999999999998</v>
      </c>
      <c r="F407" s="192">
        <f t="shared" si="6"/>
        <v>100</v>
      </c>
    </row>
    <row r="408" spans="1:6" outlineLevel="7" x14ac:dyDescent="0.25">
      <c r="A408" s="189" t="s">
        <v>142</v>
      </c>
      <c r="B408" s="190" t="s">
        <v>321</v>
      </c>
      <c r="C408" s="190" t="s">
        <v>143</v>
      </c>
      <c r="D408" s="191">
        <v>227582.3</v>
      </c>
      <c r="E408" s="191">
        <v>138121.60000000001</v>
      </c>
      <c r="F408" s="192">
        <f t="shared" si="6"/>
        <v>60.690835798741823</v>
      </c>
    </row>
    <row r="409" spans="1:6" ht="26.4" outlineLevel="2" x14ac:dyDescent="0.25">
      <c r="A409" s="185" t="s">
        <v>322</v>
      </c>
      <c r="B409" s="184" t="s">
        <v>323</v>
      </c>
      <c r="C409" s="184"/>
      <c r="D409" s="186">
        <v>169867</v>
      </c>
      <c r="E409" s="186">
        <v>103848.8</v>
      </c>
      <c r="F409" s="187">
        <f t="shared" si="6"/>
        <v>61.13535883956272</v>
      </c>
    </row>
    <row r="410" spans="1:6" outlineLevel="7" x14ac:dyDescent="0.25">
      <c r="A410" s="189" t="s">
        <v>44</v>
      </c>
      <c r="B410" s="190" t="s">
        <v>323</v>
      </c>
      <c r="C410" s="190" t="s">
        <v>45</v>
      </c>
      <c r="D410" s="191">
        <v>377</v>
      </c>
      <c r="E410" s="191">
        <v>377</v>
      </c>
      <c r="F410" s="192">
        <f t="shared" si="6"/>
        <v>100</v>
      </c>
    </row>
    <row r="411" spans="1:6" outlineLevel="7" x14ac:dyDescent="0.25">
      <c r="A411" s="189" t="s">
        <v>142</v>
      </c>
      <c r="B411" s="190" t="s">
        <v>323</v>
      </c>
      <c r="C411" s="190" t="s">
        <v>143</v>
      </c>
      <c r="D411" s="191">
        <v>169490</v>
      </c>
      <c r="E411" s="191">
        <v>103471.9</v>
      </c>
      <c r="F411" s="192">
        <f t="shared" si="6"/>
        <v>61.048970440733967</v>
      </c>
    </row>
    <row r="412" spans="1:6" outlineLevel="1" x14ac:dyDescent="0.25">
      <c r="A412" s="185" t="s">
        <v>768</v>
      </c>
      <c r="B412" s="184" t="s">
        <v>769</v>
      </c>
      <c r="C412" s="184"/>
      <c r="D412" s="186">
        <v>8352</v>
      </c>
      <c r="E412" s="186">
        <v>8351.6</v>
      </c>
      <c r="F412" s="187">
        <f t="shared" si="6"/>
        <v>99.995210727969351</v>
      </c>
    </row>
    <row r="413" spans="1:6" outlineLevel="2" x14ac:dyDescent="0.25">
      <c r="A413" s="185" t="s">
        <v>770</v>
      </c>
      <c r="B413" s="184" t="s">
        <v>771</v>
      </c>
      <c r="C413" s="184"/>
      <c r="D413" s="186">
        <v>8352</v>
      </c>
      <c r="E413" s="186">
        <v>8351.6</v>
      </c>
      <c r="F413" s="187">
        <f t="shared" si="6"/>
        <v>99.995210727969351</v>
      </c>
    </row>
    <row r="414" spans="1:6" outlineLevel="7" x14ac:dyDescent="0.25">
      <c r="A414" s="189" t="s">
        <v>44</v>
      </c>
      <c r="B414" s="190" t="s">
        <v>771</v>
      </c>
      <c r="C414" s="190" t="s">
        <v>45</v>
      </c>
      <c r="D414" s="191">
        <v>8352</v>
      </c>
      <c r="E414" s="191">
        <v>8351.6</v>
      </c>
      <c r="F414" s="192">
        <f t="shared" si="6"/>
        <v>99.995210727969351</v>
      </c>
    </row>
    <row r="415" spans="1:6" ht="26.4" outlineLevel="1" x14ac:dyDescent="0.25">
      <c r="A415" s="185" t="s">
        <v>787</v>
      </c>
      <c r="B415" s="184" t="s">
        <v>788</v>
      </c>
      <c r="C415" s="184"/>
      <c r="D415" s="186">
        <v>37304</v>
      </c>
      <c r="E415" s="186">
        <v>33309.599999999999</v>
      </c>
      <c r="F415" s="187">
        <f t="shared" si="6"/>
        <v>89.292301093716489</v>
      </c>
    </row>
    <row r="416" spans="1:6" ht="26.4" outlineLevel="2" x14ac:dyDescent="0.25">
      <c r="A416" s="185" t="s">
        <v>789</v>
      </c>
      <c r="B416" s="184" t="s">
        <v>790</v>
      </c>
      <c r="C416" s="184"/>
      <c r="D416" s="186">
        <v>37304</v>
      </c>
      <c r="E416" s="186">
        <v>33309.599999999999</v>
      </c>
      <c r="F416" s="187">
        <f t="shared" si="6"/>
        <v>89.292301093716489</v>
      </c>
    </row>
    <row r="417" spans="1:6" outlineLevel="7" x14ac:dyDescent="0.25">
      <c r="A417" s="189" t="s">
        <v>142</v>
      </c>
      <c r="B417" s="190" t="s">
        <v>790</v>
      </c>
      <c r="C417" s="190" t="s">
        <v>143</v>
      </c>
      <c r="D417" s="191">
        <v>37304</v>
      </c>
      <c r="E417" s="191">
        <v>33309.599999999999</v>
      </c>
      <c r="F417" s="192">
        <f t="shared" si="6"/>
        <v>89.292301093716489</v>
      </c>
    </row>
    <row r="418" spans="1:6" x14ac:dyDescent="0.25">
      <c r="A418" s="185" t="s">
        <v>98</v>
      </c>
      <c r="B418" s="184" t="s">
        <v>99</v>
      </c>
      <c r="C418" s="184"/>
      <c r="D418" s="186">
        <v>63366.1</v>
      </c>
      <c r="E418" s="186">
        <v>48876.2</v>
      </c>
      <c r="F418" s="187">
        <f t="shared" si="6"/>
        <v>77.133041168700615</v>
      </c>
    </row>
    <row r="419" spans="1:6" outlineLevel="1" x14ac:dyDescent="0.25">
      <c r="A419" s="185" t="s">
        <v>305</v>
      </c>
      <c r="B419" s="184" t="s">
        <v>306</v>
      </c>
      <c r="C419" s="184"/>
      <c r="D419" s="186">
        <v>1400</v>
      </c>
      <c r="E419" s="186">
        <v>1400</v>
      </c>
      <c r="F419" s="187">
        <f t="shared" si="6"/>
        <v>100</v>
      </c>
    </row>
    <row r="420" spans="1:6" ht="39.6" outlineLevel="2" x14ac:dyDescent="0.25">
      <c r="A420" s="185" t="s">
        <v>307</v>
      </c>
      <c r="B420" s="184" t="s">
        <v>308</v>
      </c>
      <c r="C420" s="184"/>
      <c r="D420" s="186">
        <v>1400</v>
      </c>
      <c r="E420" s="186">
        <v>1400</v>
      </c>
      <c r="F420" s="187">
        <f t="shared" si="6"/>
        <v>100</v>
      </c>
    </row>
    <row r="421" spans="1:6" outlineLevel="7" x14ac:dyDescent="0.25">
      <c r="A421" s="189" t="s">
        <v>20</v>
      </c>
      <c r="B421" s="190" t="s">
        <v>308</v>
      </c>
      <c r="C421" s="190" t="s">
        <v>21</v>
      </c>
      <c r="D421" s="191">
        <v>1400</v>
      </c>
      <c r="E421" s="191">
        <v>1400</v>
      </c>
      <c r="F421" s="192">
        <f t="shared" si="6"/>
        <v>100</v>
      </c>
    </row>
    <row r="422" spans="1:6" outlineLevel="1" x14ac:dyDescent="0.25">
      <c r="A422" s="185" t="s">
        <v>100</v>
      </c>
      <c r="B422" s="184" t="s">
        <v>101</v>
      </c>
      <c r="C422" s="184"/>
      <c r="D422" s="186">
        <v>3951</v>
      </c>
      <c r="E422" s="186">
        <v>3541.9</v>
      </c>
      <c r="F422" s="187">
        <f t="shared" si="6"/>
        <v>89.645659326752721</v>
      </c>
    </row>
    <row r="423" spans="1:6" outlineLevel="2" x14ac:dyDescent="0.25">
      <c r="A423" s="185" t="s">
        <v>102</v>
      </c>
      <c r="B423" s="184" t="s">
        <v>103</v>
      </c>
      <c r="C423" s="184"/>
      <c r="D423" s="186">
        <v>2587.4</v>
      </c>
      <c r="E423" s="186">
        <v>2558.8000000000002</v>
      </c>
      <c r="F423" s="187">
        <f t="shared" si="6"/>
        <v>98.894643271237541</v>
      </c>
    </row>
    <row r="424" spans="1:6" ht="39.6" outlineLevel="7" x14ac:dyDescent="0.25">
      <c r="A424" s="189" t="s">
        <v>12</v>
      </c>
      <c r="B424" s="190" t="s">
        <v>103</v>
      </c>
      <c r="C424" s="190" t="s">
        <v>13</v>
      </c>
      <c r="D424" s="191">
        <v>0.8</v>
      </c>
      <c r="E424" s="191">
        <v>0.8</v>
      </c>
      <c r="F424" s="192">
        <f t="shared" si="6"/>
        <v>100</v>
      </c>
    </row>
    <row r="425" spans="1:6" outlineLevel="7" x14ac:dyDescent="0.25">
      <c r="A425" s="189" t="s">
        <v>18</v>
      </c>
      <c r="B425" s="190" t="s">
        <v>103</v>
      </c>
      <c r="C425" s="190" t="s">
        <v>19</v>
      </c>
      <c r="D425" s="191">
        <v>2557.4</v>
      </c>
      <c r="E425" s="191">
        <v>2529.4</v>
      </c>
      <c r="F425" s="192">
        <f t="shared" si="6"/>
        <v>98.905138030812537</v>
      </c>
    </row>
    <row r="426" spans="1:6" outlineLevel="7" x14ac:dyDescent="0.25">
      <c r="A426" s="189" t="s">
        <v>44</v>
      </c>
      <c r="B426" s="190" t="s">
        <v>103</v>
      </c>
      <c r="C426" s="190" t="s">
        <v>45</v>
      </c>
      <c r="D426" s="191">
        <v>29.2</v>
      </c>
      <c r="E426" s="191">
        <v>28.6</v>
      </c>
      <c r="F426" s="192">
        <f t="shared" si="6"/>
        <v>97.945205479452056</v>
      </c>
    </row>
    <row r="427" spans="1:6" outlineLevel="2" x14ac:dyDescent="0.25">
      <c r="A427" s="185" t="s">
        <v>104</v>
      </c>
      <c r="B427" s="184" t="s">
        <v>105</v>
      </c>
      <c r="C427" s="184"/>
      <c r="D427" s="186">
        <v>989.2</v>
      </c>
      <c r="E427" s="186">
        <v>723</v>
      </c>
      <c r="F427" s="187">
        <f>E427*100/D427</f>
        <v>73.089365143550339</v>
      </c>
    </row>
    <row r="428" spans="1:6" outlineLevel="7" x14ac:dyDescent="0.25">
      <c r="A428" s="189" t="s">
        <v>18</v>
      </c>
      <c r="B428" s="190" t="s">
        <v>105</v>
      </c>
      <c r="C428" s="190" t="s">
        <v>19</v>
      </c>
      <c r="D428" s="191">
        <v>679.2</v>
      </c>
      <c r="E428" s="191">
        <v>414.1</v>
      </c>
      <c r="F428" s="192">
        <f t="shared" si="6"/>
        <v>60.968786808009419</v>
      </c>
    </row>
    <row r="429" spans="1:6" ht="26.4" outlineLevel="7" x14ac:dyDescent="0.25">
      <c r="A429" s="189" t="s">
        <v>106</v>
      </c>
      <c r="B429" s="190" t="s">
        <v>105</v>
      </c>
      <c r="C429" s="190" t="s">
        <v>107</v>
      </c>
      <c r="D429" s="191">
        <v>310</v>
      </c>
      <c r="E429" s="191">
        <v>308.89999999999998</v>
      </c>
      <c r="F429" s="192">
        <f t="shared" si="6"/>
        <v>99.645161290322562</v>
      </c>
    </row>
    <row r="430" spans="1:6" ht="26.4" outlineLevel="2" x14ac:dyDescent="0.25">
      <c r="A430" s="185" t="s">
        <v>689</v>
      </c>
      <c r="B430" s="184" t="s">
        <v>690</v>
      </c>
      <c r="C430" s="184"/>
      <c r="D430" s="186">
        <v>70</v>
      </c>
      <c r="E430" s="186">
        <v>65.099999999999994</v>
      </c>
      <c r="F430" s="187">
        <f t="shared" si="6"/>
        <v>92.999999999999986</v>
      </c>
    </row>
    <row r="431" spans="1:6" outlineLevel="7" x14ac:dyDescent="0.25">
      <c r="A431" s="189" t="s">
        <v>44</v>
      </c>
      <c r="B431" s="190" t="s">
        <v>690</v>
      </c>
      <c r="C431" s="190" t="s">
        <v>45</v>
      </c>
      <c r="D431" s="191">
        <v>70</v>
      </c>
      <c r="E431" s="191">
        <v>65.099999999999994</v>
      </c>
      <c r="F431" s="192">
        <f t="shared" si="6"/>
        <v>92.999999999999986</v>
      </c>
    </row>
    <row r="432" spans="1:6" ht="26.4" outlineLevel="2" x14ac:dyDescent="0.25">
      <c r="A432" s="185" t="s">
        <v>108</v>
      </c>
      <c r="B432" s="184" t="s">
        <v>109</v>
      </c>
      <c r="C432" s="184"/>
      <c r="D432" s="186">
        <v>95.9</v>
      </c>
      <c r="E432" s="186">
        <v>57.3</v>
      </c>
      <c r="F432" s="187">
        <f t="shared" si="6"/>
        <v>59.749739311783102</v>
      </c>
    </row>
    <row r="433" spans="1:6" outlineLevel="7" x14ac:dyDescent="0.25">
      <c r="A433" s="189" t="s">
        <v>18</v>
      </c>
      <c r="B433" s="190" t="s">
        <v>109</v>
      </c>
      <c r="C433" s="190" t="s">
        <v>19</v>
      </c>
      <c r="D433" s="191">
        <v>95.9</v>
      </c>
      <c r="E433" s="191">
        <v>57.3</v>
      </c>
      <c r="F433" s="192">
        <f t="shared" si="6"/>
        <v>59.749739311783102</v>
      </c>
    </row>
    <row r="434" spans="1:6" outlineLevel="2" x14ac:dyDescent="0.25">
      <c r="A434" s="185" t="s">
        <v>110</v>
      </c>
      <c r="B434" s="184" t="s">
        <v>111</v>
      </c>
      <c r="C434" s="184"/>
      <c r="D434" s="186">
        <v>208.5</v>
      </c>
      <c r="E434" s="186">
        <v>137.69999999999999</v>
      </c>
      <c r="F434" s="187">
        <f t="shared" si="6"/>
        <v>66.043165467625897</v>
      </c>
    </row>
    <row r="435" spans="1:6" outlineLevel="7" x14ac:dyDescent="0.25">
      <c r="A435" s="189" t="s">
        <v>18</v>
      </c>
      <c r="B435" s="190" t="s">
        <v>111</v>
      </c>
      <c r="C435" s="190" t="s">
        <v>19</v>
      </c>
      <c r="D435" s="191">
        <v>208.5</v>
      </c>
      <c r="E435" s="191">
        <v>137.69999999999999</v>
      </c>
      <c r="F435" s="192">
        <f t="shared" si="6"/>
        <v>66.043165467625897</v>
      </c>
    </row>
    <row r="436" spans="1:6" outlineLevel="1" x14ac:dyDescent="0.25">
      <c r="A436" s="185" t="s">
        <v>112</v>
      </c>
      <c r="B436" s="184" t="s">
        <v>113</v>
      </c>
      <c r="C436" s="184"/>
      <c r="D436" s="186">
        <v>50</v>
      </c>
      <c r="E436" s="186">
        <v>0</v>
      </c>
      <c r="F436" s="187">
        <f t="shared" si="6"/>
        <v>0</v>
      </c>
    </row>
    <row r="437" spans="1:6" outlineLevel="2" x14ac:dyDescent="0.25">
      <c r="A437" s="185" t="s">
        <v>114</v>
      </c>
      <c r="B437" s="184" t="s">
        <v>115</v>
      </c>
      <c r="C437" s="184"/>
      <c r="D437" s="186">
        <v>50</v>
      </c>
      <c r="E437" s="186">
        <v>0</v>
      </c>
      <c r="F437" s="187">
        <f t="shared" si="6"/>
        <v>0</v>
      </c>
    </row>
    <row r="438" spans="1:6" outlineLevel="7" x14ac:dyDescent="0.25">
      <c r="A438" s="189" t="s">
        <v>18</v>
      </c>
      <c r="B438" s="190" t="s">
        <v>115</v>
      </c>
      <c r="C438" s="190" t="s">
        <v>19</v>
      </c>
      <c r="D438" s="191">
        <v>50</v>
      </c>
      <c r="E438" s="191">
        <v>0</v>
      </c>
      <c r="F438" s="192">
        <f t="shared" si="6"/>
        <v>0</v>
      </c>
    </row>
    <row r="439" spans="1:6" outlineLevel="1" x14ac:dyDescent="0.25">
      <c r="A439" s="185" t="s">
        <v>233</v>
      </c>
      <c r="B439" s="184" t="s">
        <v>234</v>
      </c>
      <c r="C439" s="184"/>
      <c r="D439" s="186">
        <v>1269</v>
      </c>
      <c r="E439" s="186">
        <v>1245.3</v>
      </c>
      <c r="F439" s="187">
        <f t="shared" si="6"/>
        <v>98.132387706855795</v>
      </c>
    </row>
    <row r="440" spans="1:6" ht="52.8" outlineLevel="2" x14ac:dyDescent="0.25">
      <c r="A440" s="193" t="s">
        <v>235</v>
      </c>
      <c r="B440" s="184" t="s">
        <v>236</v>
      </c>
      <c r="C440" s="184"/>
      <c r="D440" s="186">
        <v>974</v>
      </c>
      <c r="E440" s="186">
        <v>956.3</v>
      </c>
      <c r="F440" s="187">
        <f t="shared" si="6"/>
        <v>98.182751540041068</v>
      </c>
    </row>
    <row r="441" spans="1:6" outlineLevel="7" x14ac:dyDescent="0.25">
      <c r="A441" s="189" t="s">
        <v>18</v>
      </c>
      <c r="B441" s="190" t="s">
        <v>236</v>
      </c>
      <c r="C441" s="190" t="s">
        <v>19</v>
      </c>
      <c r="D441" s="191">
        <v>974</v>
      </c>
      <c r="E441" s="191">
        <v>956.3</v>
      </c>
      <c r="F441" s="192">
        <f t="shared" si="6"/>
        <v>98.182751540041068</v>
      </c>
    </row>
    <row r="442" spans="1:6" ht="39.6" outlineLevel="2" x14ac:dyDescent="0.25">
      <c r="A442" s="185" t="s">
        <v>237</v>
      </c>
      <c r="B442" s="184" t="s">
        <v>238</v>
      </c>
      <c r="C442" s="184"/>
      <c r="D442" s="186">
        <v>295</v>
      </c>
      <c r="E442" s="186">
        <v>289</v>
      </c>
      <c r="F442" s="187">
        <f t="shared" si="6"/>
        <v>97.966101694915253</v>
      </c>
    </row>
    <row r="443" spans="1:6" outlineLevel="7" x14ac:dyDescent="0.25">
      <c r="A443" s="189" t="s">
        <v>18</v>
      </c>
      <c r="B443" s="190" t="s">
        <v>238</v>
      </c>
      <c r="C443" s="190" t="s">
        <v>19</v>
      </c>
      <c r="D443" s="191">
        <v>295</v>
      </c>
      <c r="E443" s="191">
        <v>289</v>
      </c>
      <c r="F443" s="192">
        <f t="shared" si="6"/>
        <v>97.966101694915253</v>
      </c>
    </row>
    <row r="444" spans="1:6" outlineLevel="1" x14ac:dyDescent="0.25">
      <c r="A444" s="185" t="s">
        <v>440</v>
      </c>
      <c r="B444" s="184" t="s">
        <v>441</v>
      </c>
      <c r="C444" s="184"/>
      <c r="D444" s="186">
        <v>56696.1</v>
      </c>
      <c r="E444" s="186">
        <v>42689</v>
      </c>
      <c r="F444" s="187">
        <f t="shared" si="6"/>
        <v>75.294420603886337</v>
      </c>
    </row>
    <row r="445" spans="1:6" ht="26.4" outlineLevel="2" x14ac:dyDescent="0.25">
      <c r="A445" s="185" t="s">
        <v>442</v>
      </c>
      <c r="B445" s="184" t="s">
        <v>443</v>
      </c>
      <c r="C445" s="184"/>
      <c r="D445" s="186">
        <v>38203.199999999997</v>
      </c>
      <c r="E445" s="186">
        <v>36555</v>
      </c>
      <c r="F445" s="187">
        <f t="shared" si="6"/>
        <v>95.685701721321777</v>
      </c>
    </row>
    <row r="446" spans="1:6" ht="39.6" outlineLevel="7" x14ac:dyDescent="0.25">
      <c r="A446" s="189" t="s">
        <v>12</v>
      </c>
      <c r="B446" s="190" t="s">
        <v>443</v>
      </c>
      <c r="C446" s="190" t="s">
        <v>13</v>
      </c>
      <c r="D446" s="191">
        <v>32071.1</v>
      </c>
      <c r="E446" s="191">
        <v>31959.599999999999</v>
      </c>
      <c r="F446" s="192">
        <f t="shared" si="6"/>
        <v>99.652334968242442</v>
      </c>
    </row>
    <row r="447" spans="1:6" outlineLevel="7" x14ac:dyDescent="0.25">
      <c r="A447" s="189" t="s">
        <v>18</v>
      </c>
      <c r="B447" s="190" t="s">
        <v>443</v>
      </c>
      <c r="C447" s="190" t="s">
        <v>19</v>
      </c>
      <c r="D447" s="191">
        <v>3735.5</v>
      </c>
      <c r="E447" s="191">
        <v>2422.8000000000002</v>
      </c>
      <c r="F447" s="192">
        <f t="shared" si="6"/>
        <v>64.858787310935625</v>
      </c>
    </row>
    <row r="448" spans="1:6" outlineLevel="7" x14ac:dyDescent="0.25">
      <c r="A448" s="189" t="s">
        <v>44</v>
      </c>
      <c r="B448" s="190" t="s">
        <v>443</v>
      </c>
      <c r="C448" s="190" t="s">
        <v>45</v>
      </c>
      <c r="D448" s="191">
        <v>2072</v>
      </c>
      <c r="E448" s="191">
        <v>1856.8</v>
      </c>
      <c r="F448" s="192">
        <f t="shared" si="6"/>
        <v>89.613899613899619</v>
      </c>
    </row>
    <row r="449" spans="1:6" outlineLevel="7" x14ac:dyDescent="0.25">
      <c r="A449" s="189" t="s">
        <v>20</v>
      </c>
      <c r="B449" s="190" t="s">
        <v>443</v>
      </c>
      <c r="C449" s="190" t="s">
        <v>21</v>
      </c>
      <c r="D449" s="191">
        <v>324.60000000000002</v>
      </c>
      <c r="E449" s="191">
        <v>315.8</v>
      </c>
      <c r="F449" s="192">
        <f t="shared" si="6"/>
        <v>97.28897104128157</v>
      </c>
    </row>
    <row r="450" spans="1:6" ht="39.6" outlineLevel="2" x14ac:dyDescent="0.25">
      <c r="A450" s="185" t="s">
        <v>444</v>
      </c>
      <c r="B450" s="184" t="s">
        <v>445</v>
      </c>
      <c r="C450" s="184"/>
      <c r="D450" s="186">
        <v>5864.5</v>
      </c>
      <c r="E450" s="186">
        <v>0</v>
      </c>
      <c r="F450" s="187">
        <f t="shared" si="6"/>
        <v>0</v>
      </c>
    </row>
    <row r="451" spans="1:6" outlineLevel="7" x14ac:dyDescent="0.25">
      <c r="A451" s="189" t="s">
        <v>18</v>
      </c>
      <c r="B451" s="190" t="s">
        <v>445</v>
      </c>
      <c r="C451" s="190" t="s">
        <v>19</v>
      </c>
      <c r="D451" s="191">
        <v>5864.5</v>
      </c>
      <c r="E451" s="191">
        <v>0</v>
      </c>
      <c r="F451" s="192">
        <f t="shared" si="6"/>
        <v>0</v>
      </c>
    </row>
    <row r="452" spans="1:6" outlineLevel="2" x14ac:dyDescent="0.25">
      <c r="A452" s="185" t="s">
        <v>446</v>
      </c>
      <c r="B452" s="184" t="s">
        <v>447</v>
      </c>
      <c r="C452" s="184"/>
      <c r="D452" s="186">
        <v>7857.5</v>
      </c>
      <c r="E452" s="186">
        <v>2834</v>
      </c>
      <c r="F452" s="187">
        <f t="shared" si="6"/>
        <v>36.067451479478208</v>
      </c>
    </row>
    <row r="453" spans="1:6" outlineLevel="7" x14ac:dyDescent="0.25">
      <c r="A453" s="189" t="s">
        <v>18</v>
      </c>
      <c r="B453" s="190" t="s">
        <v>447</v>
      </c>
      <c r="C453" s="190" t="s">
        <v>19</v>
      </c>
      <c r="D453" s="191">
        <v>7857.5</v>
      </c>
      <c r="E453" s="191">
        <v>2834</v>
      </c>
      <c r="F453" s="192">
        <f t="shared" si="6"/>
        <v>36.067451479478208</v>
      </c>
    </row>
    <row r="454" spans="1:6" outlineLevel="2" x14ac:dyDescent="0.25">
      <c r="A454" s="185" t="s">
        <v>448</v>
      </c>
      <c r="B454" s="184" t="s">
        <v>449</v>
      </c>
      <c r="C454" s="184"/>
      <c r="D454" s="186">
        <v>3550.9</v>
      </c>
      <c r="E454" s="186">
        <v>3300</v>
      </c>
      <c r="F454" s="187">
        <f t="shared" si="6"/>
        <v>92.934185699400146</v>
      </c>
    </row>
    <row r="455" spans="1:6" outlineLevel="7" x14ac:dyDescent="0.25">
      <c r="A455" s="189" t="s">
        <v>18</v>
      </c>
      <c r="B455" s="190" t="s">
        <v>449</v>
      </c>
      <c r="C455" s="190" t="s">
        <v>19</v>
      </c>
      <c r="D455" s="191">
        <v>3550.9</v>
      </c>
      <c r="E455" s="191">
        <v>3300</v>
      </c>
      <c r="F455" s="192">
        <f t="shared" si="6"/>
        <v>92.934185699400146</v>
      </c>
    </row>
    <row r="456" spans="1:6" ht="39.6" outlineLevel="2" x14ac:dyDescent="0.25">
      <c r="A456" s="185" t="s">
        <v>450</v>
      </c>
      <c r="B456" s="184" t="s">
        <v>451</v>
      </c>
      <c r="C456" s="184"/>
      <c r="D456" s="186">
        <v>1220</v>
      </c>
      <c r="E456" s="186">
        <v>0</v>
      </c>
      <c r="F456" s="187">
        <f t="shared" ref="F456:F519" si="7">E456*100/D456</f>
        <v>0</v>
      </c>
    </row>
    <row r="457" spans="1:6" outlineLevel="7" x14ac:dyDescent="0.25">
      <c r="A457" s="189" t="s">
        <v>18</v>
      </c>
      <c r="B457" s="190" t="s">
        <v>451</v>
      </c>
      <c r="C457" s="190" t="s">
        <v>19</v>
      </c>
      <c r="D457" s="191">
        <v>1220</v>
      </c>
      <c r="E457" s="191">
        <v>0</v>
      </c>
      <c r="F457" s="192">
        <f t="shared" si="7"/>
        <v>0</v>
      </c>
    </row>
    <row r="458" spans="1:6" ht="26.4" x14ac:dyDescent="0.25">
      <c r="A458" s="185" t="s">
        <v>32</v>
      </c>
      <c r="B458" s="184" t="s">
        <v>33</v>
      </c>
      <c r="C458" s="184"/>
      <c r="D458" s="186">
        <v>357857</v>
      </c>
      <c r="E458" s="186">
        <v>332554.40000000002</v>
      </c>
      <c r="F458" s="187">
        <f t="shared" si="7"/>
        <v>92.929410351062032</v>
      </c>
    </row>
    <row r="459" spans="1:6" ht="26.4" outlineLevel="1" x14ac:dyDescent="0.25">
      <c r="A459" s="185" t="s">
        <v>34</v>
      </c>
      <c r="B459" s="184" t="s">
        <v>35</v>
      </c>
      <c r="C459" s="184"/>
      <c r="D459" s="186">
        <v>16287.3</v>
      </c>
      <c r="E459" s="186">
        <v>16228.5</v>
      </c>
      <c r="F459" s="187">
        <f t="shared" si="7"/>
        <v>99.638982520123051</v>
      </c>
    </row>
    <row r="460" spans="1:6" ht="26.4" outlineLevel="2" x14ac:dyDescent="0.25">
      <c r="A460" s="185" t="s">
        <v>36</v>
      </c>
      <c r="B460" s="184" t="s">
        <v>37</v>
      </c>
      <c r="C460" s="184"/>
      <c r="D460" s="186">
        <v>12524.5</v>
      </c>
      <c r="E460" s="186">
        <v>12524.5</v>
      </c>
      <c r="F460" s="187">
        <f t="shared" si="7"/>
        <v>100</v>
      </c>
    </row>
    <row r="461" spans="1:6" outlineLevel="7" x14ac:dyDescent="0.25">
      <c r="A461" s="189" t="s">
        <v>20</v>
      </c>
      <c r="B461" s="190" t="s">
        <v>37</v>
      </c>
      <c r="C461" s="190" t="s">
        <v>21</v>
      </c>
      <c r="D461" s="191">
        <v>12524.5</v>
      </c>
      <c r="E461" s="191">
        <v>12524.5</v>
      </c>
      <c r="F461" s="192">
        <f t="shared" si="7"/>
        <v>100</v>
      </c>
    </row>
    <row r="462" spans="1:6" ht="39.6" outlineLevel="2" x14ac:dyDescent="0.25">
      <c r="A462" s="185" t="s">
        <v>38</v>
      </c>
      <c r="B462" s="184" t="s">
        <v>39</v>
      </c>
      <c r="C462" s="184"/>
      <c r="D462" s="186">
        <v>2000</v>
      </c>
      <c r="E462" s="186">
        <v>2000</v>
      </c>
      <c r="F462" s="187">
        <f t="shared" si="7"/>
        <v>100</v>
      </c>
    </row>
    <row r="463" spans="1:6" outlineLevel="7" x14ac:dyDescent="0.25">
      <c r="A463" s="189" t="s">
        <v>20</v>
      </c>
      <c r="B463" s="190" t="s">
        <v>39</v>
      </c>
      <c r="C463" s="190" t="s">
        <v>21</v>
      </c>
      <c r="D463" s="191">
        <v>2000</v>
      </c>
      <c r="E463" s="191">
        <v>2000</v>
      </c>
      <c r="F463" s="192">
        <f t="shared" si="7"/>
        <v>100</v>
      </c>
    </row>
    <row r="464" spans="1:6" ht="39.6" outlineLevel="2" x14ac:dyDescent="0.25">
      <c r="A464" s="185" t="s">
        <v>116</v>
      </c>
      <c r="B464" s="184" t="s">
        <v>117</v>
      </c>
      <c r="C464" s="184"/>
      <c r="D464" s="186">
        <v>1762.8</v>
      </c>
      <c r="E464" s="186">
        <v>1704</v>
      </c>
      <c r="F464" s="187">
        <f t="shared" si="7"/>
        <v>96.664397549353311</v>
      </c>
    </row>
    <row r="465" spans="1:6" outlineLevel="7" x14ac:dyDescent="0.25">
      <c r="A465" s="189" t="s">
        <v>18</v>
      </c>
      <c r="B465" s="190" t="s">
        <v>117</v>
      </c>
      <c r="C465" s="190" t="s">
        <v>19</v>
      </c>
      <c r="D465" s="191">
        <v>812.8</v>
      </c>
      <c r="E465" s="191">
        <v>764</v>
      </c>
      <c r="F465" s="192">
        <f t="shared" si="7"/>
        <v>93.996062992125985</v>
      </c>
    </row>
    <row r="466" spans="1:6" ht="26.4" outlineLevel="7" x14ac:dyDescent="0.25">
      <c r="A466" s="189" t="s">
        <v>106</v>
      </c>
      <c r="B466" s="190" t="s">
        <v>117</v>
      </c>
      <c r="C466" s="190" t="s">
        <v>107</v>
      </c>
      <c r="D466" s="191">
        <v>950</v>
      </c>
      <c r="E466" s="191">
        <v>940</v>
      </c>
      <c r="F466" s="192">
        <f t="shared" si="7"/>
        <v>98.94736842105263</v>
      </c>
    </row>
    <row r="467" spans="1:6" outlineLevel="1" x14ac:dyDescent="0.25">
      <c r="A467" s="185" t="s">
        <v>40</v>
      </c>
      <c r="B467" s="184" t="s">
        <v>41</v>
      </c>
      <c r="C467" s="184"/>
      <c r="D467" s="186">
        <v>336934.7</v>
      </c>
      <c r="E467" s="186">
        <v>311821.90000000002</v>
      </c>
      <c r="F467" s="187">
        <f t="shared" si="7"/>
        <v>92.546686346048659</v>
      </c>
    </row>
    <row r="468" spans="1:6" outlineLevel="2" x14ac:dyDescent="0.25">
      <c r="A468" s="185" t="s">
        <v>42</v>
      </c>
      <c r="B468" s="184" t="s">
        <v>43</v>
      </c>
      <c r="C468" s="184"/>
      <c r="D468" s="186">
        <v>191439.1</v>
      </c>
      <c r="E468" s="186">
        <v>186138.3</v>
      </c>
      <c r="F468" s="187">
        <f t="shared" si="7"/>
        <v>97.23107766386282</v>
      </c>
    </row>
    <row r="469" spans="1:6" ht="39.6" outlineLevel="7" x14ac:dyDescent="0.25">
      <c r="A469" s="189" t="s">
        <v>12</v>
      </c>
      <c r="B469" s="190" t="s">
        <v>43</v>
      </c>
      <c r="C469" s="190" t="s">
        <v>13</v>
      </c>
      <c r="D469" s="191">
        <v>176603.6</v>
      </c>
      <c r="E469" s="191">
        <v>172475.9</v>
      </c>
      <c r="F469" s="192">
        <f t="shared" si="7"/>
        <v>97.662731677043951</v>
      </c>
    </row>
    <row r="470" spans="1:6" outlineLevel="7" x14ac:dyDescent="0.25">
      <c r="A470" s="189" t="s">
        <v>18</v>
      </c>
      <c r="B470" s="190" t="s">
        <v>43</v>
      </c>
      <c r="C470" s="190" t="s">
        <v>19</v>
      </c>
      <c r="D470" s="191">
        <v>7849</v>
      </c>
      <c r="E470" s="191">
        <v>6716.2</v>
      </c>
      <c r="F470" s="192">
        <f t="shared" si="7"/>
        <v>85.567588227799718</v>
      </c>
    </row>
    <row r="471" spans="1:6" outlineLevel="7" x14ac:dyDescent="0.25">
      <c r="A471" s="189" t="s">
        <v>44</v>
      </c>
      <c r="B471" s="190" t="s">
        <v>43</v>
      </c>
      <c r="C471" s="190" t="s">
        <v>45</v>
      </c>
      <c r="D471" s="191">
        <v>6884</v>
      </c>
      <c r="E471" s="191">
        <v>6884</v>
      </c>
      <c r="F471" s="192">
        <f t="shared" si="7"/>
        <v>100</v>
      </c>
    </row>
    <row r="472" spans="1:6" outlineLevel="7" x14ac:dyDescent="0.25">
      <c r="A472" s="189" t="s">
        <v>20</v>
      </c>
      <c r="B472" s="190" t="s">
        <v>43</v>
      </c>
      <c r="C472" s="190" t="s">
        <v>21</v>
      </c>
      <c r="D472" s="191">
        <v>102.4</v>
      </c>
      <c r="E472" s="191">
        <v>62.1</v>
      </c>
      <c r="F472" s="192">
        <f t="shared" si="7"/>
        <v>60.64453125</v>
      </c>
    </row>
    <row r="473" spans="1:6" ht="26.4" outlineLevel="2" x14ac:dyDescent="0.25">
      <c r="A473" s="185" t="s">
        <v>46</v>
      </c>
      <c r="B473" s="184" t="s">
        <v>47</v>
      </c>
      <c r="C473" s="184"/>
      <c r="D473" s="186">
        <v>634</v>
      </c>
      <c r="E473" s="186">
        <v>420.8</v>
      </c>
      <c r="F473" s="187">
        <f t="shared" si="7"/>
        <v>66.372239747634069</v>
      </c>
    </row>
    <row r="474" spans="1:6" outlineLevel="7" x14ac:dyDescent="0.25">
      <c r="A474" s="189" t="s">
        <v>18</v>
      </c>
      <c r="B474" s="190" t="s">
        <v>47</v>
      </c>
      <c r="C474" s="190" t="s">
        <v>19</v>
      </c>
      <c r="D474" s="191">
        <v>634</v>
      </c>
      <c r="E474" s="191">
        <v>420.8</v>
      </c>
      <c r="F474" s="192">
        <f t="shared" si="7"/>
        <v>66.372239747634069</v>
      </c>
    </row>
    <row r="475" spans="1:6" ht="26.4" outlineLevel="2" x14ac:dyDescent="0.25">
      <c r="A475" s="185" t="s">
        <v>118</v>
      </c>
      <c r="B475" s="184" t="s">
        <v>119</v>
      </c>
      <c r="C475" s="184"/>
      <c r="D475" s="186">
        <v>13495</v>
      </c>
      <c r="E475" s="186">
        <v>13046.7</v>
      </c>
      <c r="F475" s="187">
        <f t="shared" si="7"/>
        <v>96.678028899592448</v>
      </c>
    </row>
    <row r="476" spans="1:6" ht="39.6" outlineLevel="7" x14ac:dyDescent="0.25">
      <c r="A476" s="189" t="s">
        <v>12</v>
      </c>
      <c r="B476" s="190" t="s">
        <v>119</v>
      </c>
      <c r="C476" s="190" t="s">
        <v>13</v>
      </c>
      <c r="D476" s="191">
        <v>11793.2</v>
      </c>
      <c r="E476" s="191">
        <v>11413.5</v>
      </c>
      <c r="F476" s="192">
        <f t="shared" si="7"/>
        <v>96.780347997150898</v>
      </c>
    </row>
    <row r="477" spans="1:6" outlineLevel="7" x14ac:dyDescent="0.25">
      <c r="A477" s="189" t="s">
        <v>18</v>
      </c>
      <c r="B477" s="190" t="s">
        <v>119</v>
      </c>
      <c r="C477" s="190" t="s">
        <v>19</v>
      </c>
      <c r="D477" s="191">
        <v>1691.1</v>
      </c>
      <c r="E477" s="191">
        <v>1628</v>
      </c>
      <c r="F477" s="192">
        <f t="shared" si="7"/>
        <v>96.268700845603462</v>
      </c>
    </row>
    <row r="478" spans="1:6" outlineLevel="7" x14ac:dyDescent="0.25">
      <c r="A478" s="189" t="s">
        <v>20</v>
      </c>
      <c r="B478" s="190" t="s">
        <v>119</v>
      </c>
      <c r="C478" s="190" t="s">
        <v>21</v>
      </c>
      <c r="D478" s="191">
        <v>10.7</v>
      </c>
      <c r="E478" s="191">
        <v>5.2</v>
      </c>
      <c r="F478" s="192">
        <f t="shared" si="7"/>
        <v>48.598130841121495</v>
      </c>
    </row>
    <row r="479" spans="1:6" outlineLevel="2" x14ac:dyDescent="0.25">
      <c r="A479" s="185" t="s">
        <v>120</v>
      </c>
      <c r="B479" s="184" t="s">
        <v>121</v>
      </c>
      <c r="C479" s="184"/>
      <c r="D479" s="186">
        <v>116424.4</v>
      </c>
      <c r="E479" s="186">
        <v>97353.4</v>
      </c>
      <c r="F479" s="187">
        <f t="shared" si="7"/>
        <v>83.619413112715208</v>
      </c>
    </row>
    <row r="480" spans="1:6" ht="39.6" outlineLevel="7" x14ac:dyDescent="0.25">
      <c r="A480" s="189" t="s">
        <v>12</v>
      </c>
      <c r="B480" s="190" t="s">
        <v>121</v>
      </c>
      <c r="C480" s="190" t="s">
        <v>13</v>
      </c>
      <c r="D480" s="191">
        <v>72729</v>
      </c>
      <c r="E480" s="191">
        <v>63863.3</v>
      </c>
      <c r="F480" s="192">
        <f t="shared" si="7"/>
        <v>87.809952013639673</v>
      </c>
    </row>
    <row r="481" spans="1:6" outlineLevel="7" x14ac:dyDescent="0.25">
      <c r="A481" s="189" t="s">
        <v>18</v>
      </c>
      <c r="B481" s="190" t="s">
        <v>121</v>
      </c>
      <c r="C481" s="190" t="s">
        <v>19</v>
      </c>
      <c r="D481" s="191">
        <v>41997.8</v>
      </c>
      <c r="E481" s="191">
        <v>32073.7</v>
      </c>
      <c r="F481" s="192">
        <f t="shared" si="7"/>
        <v>76.369952711808708</v>
      </c>
    </row>
    <row r="482" spans="1:6" outlineLevel="7" x14ac:dyDescent="0.25">
      <c r="A482" s="189" t="s">
        <v>20</v>
      </c>
      <c r="B482" s="190" t="s">
        <v>121</v>
      </c>
      <c r="C482" s="190" t="s">
        <v>21</v>
      </c>
      <c r="D482" s="191">
        <v>1697.6</v>
      </c>
      <c r="E482" s="191">
        <v>1416.4</v>
      </c>
      <c r="F482" s="192">
        <f t="shared" si="7"/>
        <v>83.435438265786999</v>
      </c>
    </row>
    <row r="483" spans="1:6" ht="26.4" outlineLevel="2" x14ac:dyDescent="0.25">
      <c r="A483" s="185" t="s">
        <v>76</v>
      </c>
      <c r="B483" s="184" t="s">
        <v>77</v>
      </c>
      <c r="C483" s="184"/>
      <c r="D483" s="186">
        <v>584.29999999999995</v>
      </c>
      <c r="E483" s="186">
        <v>584.29999999999995</v>
      </c>
      <c r="F483" s="187">
        <f t="shared" si="7"/>
        <v>100</v>
      </c>
    </row>
    <row r="484" spans="1:6" outlineLevel="7" x14ac:dyDescent="0.25">
      <c r="A484" s="189" t="s">
        <v>20</v>
      </c>
      <c r="B484" s="190" t="s">
        <v>77</v>
      </c>
      <c r="C484" s="190" t="s">
        <v>21</v>
      </c>
      <c r="D484" s="191">
        <v>584.29999999999995</v>
      </c>
      <c r="E484" s="191">
        <v>584.29999999999995</v>
      </c>
      <c r="F484" s="192">
        <f t="shared" si="7"/>
        <v>100</v>
      </c>
    </row>
    <row r="485" spans="1:6" ht="26.4" outlineLevel="2" x14ac:dyDescent="0.25">
      <c r="A485" s="185" t="s">
        <v>760</v>
      </c>
      <c r="B485" s="184" t="s">
        <v>761</v>
      </c>
      <c r="C485" s="184"/>
      <c r="D485" s="186">
        <v>13900</v>
      </c>
      <c r="E485" s="186">
        <v>13826.3</v>
      </c>
      <c r="F485" s="187">
        <f t="shared" si="7"/>
        <v>99.469784172661875</v>
      </c>
    </row>
    <row r="486" spans="1:6" outlineLevel="7" x14ac:dyDescent="0.25">
      <c r="A486" s="189" t="s">
        <v>44</v>
      </c>
      <c r="B486" s="190" t="s">
        <v>761</v>
      </c>
      <c r="C486" s="190" t="s">
        <v>45</v>
      </c>
      <c r="D486" s="191">
        <v>13900</v>
      </c>
      <c r="E486" s="191">
        <v>13826.3</v>
      </c>
      <c r="F486" s="192">
        <f t="shared" si="7"/>
        <v>99.469784172661875</v>
      </c>
    </row>
    <row r="487" spans="1:6" ht="26.4" outlineLevel="2" x14ac:dyDescent="0.25">
      <c r="A487" s="185" t="s">
        <v>772</v>
      </c>
      <c r="B487" s="184" t="s">
        <v>773</v>
      </c>
      <c r="C487" s="184"/>
      <c r="D487" s="186">
        <v>458</v>
      </c>
      <c r="E487" s="186">
        <v>452.1</v>
      </c>
      <c r="F487" s="187">
        <f t="shared" si="7"/>
        <v>98.711790393013104</v>
      </c>
    </row>
    <row r="488" spans="1:6" outlineLevel="7" x14ac:dyDescent="0.25">
      <c r="A488" s="189" t="s">
        <v>44</v>
      </c>
      <c r="B488" s="190" t="s">
        <v>773</v>
      </c>
      <c r="C488" s="190" t="s">
        <v>45</v>
      </c>
      <c r="D488" s="191">
        <v>458</v>
      </c>
      <c r="E488" s="191">
        <v>452.1</v>
      </c>
      <c r="F488" s="192">
        <f t="shared" si="7"/>
        <v>98.711790393013104</v>
      </c>
    </row>
    <row r="489" spans="1:6" outlineLevel="1" x14ac:dyDescent="0.25">
      <c r="A489" s="185" t="s">
        <v>48</v>
      </c>
      <c r="B489" s="184" t="s">
        <v>49</v>
      </c>
      <c r="C489" s="184"/>
      <c r="D489" s="186">
        <v>4635</v>
      </c>
      <c r="E489" s="186">
        <v>4504.1000000000004</v>
      </c>
      <c r="F489" s="187">
        <f t="shared" si="7"/>
        <v>97.175836030204977</v>
      </c>
    </row>
    <row r="490" spans="1:6" ht="26.4" outlineLevel="2" x14ac:dyDescent="0.25">
      <c r="A490" s="185" t="s">
        <v>50</v>
      </c>
      <c r="B490" s="184" t="s">
        <v>51</v>
      </c>
      <c r="C490" s="184"/>
      <c r="D490" s="186">
        <v>4635</v>
      </c>
      <c r="E490" s="186">
        <v>4504.1000000000004</v>
      </c>
      <c r="F490" s="187">
        <f t="shared" si="7"/>
        <v>97.175836030204977</v>
      </c>
    </row>
    <row r="491" spans="1:6" ht="39.6" outlineLevel="7" x14ac:dyDescent="0.25">
      <c r="A491" s="189" t="s">
        <v>12</v>
      </c>
      <c r="B491" s="190" t="s">
        <v>51</v>
      </c>
      <c r="C491" s="190" t="s">
        <v>13</v>
      </c>
      <c r="D491" s="191">
        <v>4234.3999999999996</v>
      </c>
      <c r="E491" s="191">
        <v>4190.6000000000004</v>
      </c>
      <c r="F491" s="192">
        <f t="shared" si="7"/>
        <v>98.965614963158913</v>
      </c>
    </row>
    <row r="492" spans="1:6" outlineLevel="7" x14ac:dyDescent="0.25">
      <c r="A492" s="189" t="s">
        <v>18</v>
      </c>
      <c r="B492" s="190" t="s">
        <v>51</v>
      </c>
      <c r="C492" s="190" t="s">
        <v>19</v>
      </c>
      <c r="D492" s="191">
        <v>400.6</v>
      </c>
      <c r="E492" s="191">
        <v>313.5</v>
      </c>
      <c r="F492" s="192">
        <f t="shared" si="7"/>
        <v>78.257613579630544</v>
      </c>
    </row>
    <row r="493" spans="1:6" ht="26.4" x14ac:dyDescent="0.25">
      <c r="A493" s="185" t="s">
        <v>52</v>
      </c>
      <c r="B493" s="184" t="s">
        <v>53</v>
      </c>
      <c r="C493" s="184"/>
      <c r="D493" s="186">
        <v>325078.40000000002</v>
      </c>
      <c r="E493" s="186">
        <v>317960.90000000002</v>
      </c>
      <c r="F493" s="187">
        <f t="shared" si="7"/>
        <v>97.810528167974255</v>
      </c>
    </row>
    <row r="494" spans="1:6" outlineLevel="1" x14ac:dyDescent="0.25">
      <c r="A494" s="185" t="s">
        <v>54</v>
      </c>
      <c r="B494" s="184" t="s">
        <v>55</v>
      </c>
      <c r="C494" s="184"/>
      <c r="D494" s="186">
        <v>226995</v>
      </c>
      <c r="E494" s="186">
        <v>225578.5</v>
      </c>
      <c r="F494" s="187">
        <f t="shared" si="7"/>
        <v>99.375977444437098</v>
      </c>
    </row>
    <row r="495" spans="1:6" outlineLevel="2" x14ac:dyDescent="0.25">
      <c r="A495" s="185" t="s">
        <v>122</v>
      </c>
      <c r="B495" s="184" t="s">
        <v>123</v>
      </c>
      <c r="C495" s="184"/>
      <c r="D495" s="186">
        <v>285</v>
      </c>
      <c r="E495" s="186">
        <v>284.3</v>
      </c>
      <c r="F495" s="187">
        <f t="shared" si="7"/>
        <v>99.754385964912274</v>
      </c>
    </row>
    <row r="496" spans="1:6" outlineLevel="7" x14ac:dyDescent="0.25">
      <c r="A496" s="189" t="s">
        <v>18</v>
      </c>
      <c r="B496" s="190" t="s">
        <v>123</v>
      </c>
      <c r="C496" s="190" t="s">
        <v>19</v>
      </c>
      <c r="D496" s="191">
        <v>285</v>
      </c>
      <c r="E496" s="191">
        <v>284.3</v>
      </c>
      <c r="F496" s="192">
        <f t="shared" si="7"/>
        <v>99.754385964912274</v>
      </c>
    </row>
    <row r="497" spans="1:6" ht="26.4" outlineLevel="2" x14ac:dyDescent="0.25">
      <c r="A497" s="185" t="s">
        <v>124</v>
      </c>
      <c r="B497" s="184" t="s">
        <v>125</v>
      </c>
      <c r="C497" s="184"/>
      <c r="D497" s="186">
        <v>4709.6000000000004</v>
      </c>
      <c r="E497" s="186">
        <v>4670.6000000000004</v>
      </c>
      <c r="F497" s="187">
        <f t="shared" si="7"/>
        <v>99.171904195685414</v>
      </c>
    </row>
    <row r="498" spans="1:6" outlineLevel="7" x14ac:dyDescent="0.25">
      <c r="A498" s="189" t="s">
        <v>18</v>
      </c>
      <c r="B498" s="190" t="s">
        <v>125</v>
      </c>
      <c r="C498" s="190" t="s">
        <v>19</v>
      </c>
      <c r="D498" s="191">
        <v>774</v>
      </c>
      <c r="E498" s="191">
        <v>735</v>
      </c>
      <c r="F498" s="192">
        <f t="shared" si="7"/>
        <v>94.961240310077514</v>
      </c>
    </row>
    <row r="499" spans="1:6" ht="26.4" outlineLevel="7" x14ac:dyDescent="0.25">
      <c r="A499" s="189" t="s">
        <v>106</v>
      </c>
      <c r="B499" s="190" t="s">
        <v>125</v>
      </c>
      <c r="C499" s="190" t="s">
        <v>107</v>
      </c>
      <c r="D499" s="191">
        <v>3935.6</v>
      </c>
      <c r="E499" s="191">
        <v>3935.6</v>
      </c>
      <c r="F499" s="192">
        <f t="shared" si="7"/>
        <v>100</v>
      </c>
    </row>
    <row r="500" spans="1:6" outlineLevel="2" x14ac:dyDescent="0.25">
      <c r="A500" s="185" t="s">
        <v>126</v>
      </c>
      <c r="B500" s="184" t="s">
        <v>127</v>
      </c>
      <c r="C500" s="184"/>
      <c r="D500" s="186">
        <v>960.6</v>
      </c>
      <c r="E500" s="186">
        <v>484.8</v>
      </c>
      <c r="F500" s="187">
        <f t="shared" si="7"/>
        <v>50.468457214241099</v>
      </c>
    </row>
    <row r="501" spans="1:6" outlineLevel="7" x14ac:dyDescent="0.25">
      <c r="A501" s="189" t="s">
        <v>18</v>
      </c>
      <c r="B501" s="190" t="s">
        <v>127</v>
      </c>
      <c r="C501" s="190" t="s">
        <v>19</v>
      </c>
      <c r="D501" s="191">
        <v>960.6</v>
      </c>
      <c r="E501" s="191">
        <v>484.8</v>
      </c>
      <c r="F501" s="192">
        <f t="shared" si="7"/>
        <v>50.468457214241099</v>
      </c>
    </row>
    <row r="502" spans="1:6" ht="26.4" outlineLevel="2" x14ac:dyDescent="0.25">
      <c r="A502" s="185" t="s">
        <v>128</v>
      </c>
      <c r="B502" s="184" t="s">
        <v>129</v>
      </c>
      <c r="C502" s="184"/>
      <c r="D502" s="186">
        <v>204</v>
      </c>
      <c r="E502" s="186">
        <v>203.6</v>
      </c>
      <c r="F502" s="187">
        <f t="shared" si="7"/>
        <v>99.803921568627445</v>
      </c>
    </row>
    <row r="503" spans="1:6" outlineLevel="7" x14ac:dyDescent="0.25">
      <c r="A503" s="189" t="s">
        <v>18</v>
      </c>
      <c r="B503" s="190" t="s">
        <v>129</v>
      </c>
      <c r="C503" s="190" t="s">
        <v>19</v>
      </c>
      <c r="D503" s="191">
        <v>204</v>
      </c>
      <c r="E503" s="191">
        <v>203.6</v>
      </c>
      <c r="F503" s="192">
        <f t="shared" si="7"/>
        <v>99.803921568627445</v>
      </c>
    </row>
    <row r="504" spans="1:6" ht="26.4" outlineLevel="2" x14ac:dyDescent="0.25">
      <c r="A504" s="185" t="s">
        <v>130</v>
      </c>
      <c r="B504" s="184" t="s">
        <v>131</v>
      </c>
      <c r="C504" s="184"/>
      <c r="D504" s="186">
        <v>200</v>
      </c>
      <c r="E504" s="186">
        <v>199.6</v>
      </c>
      <c r="F504" s="187">
        <f t="shared" si="7"/>
        <v>99.8</v>
      </c>
    </row>
    <row r="505" spans="1:6" outlineLevel="7" x14ac:dyDescent="0.25">
      <c r="A505" s="189" t="s">
        <v>18</v>
      </c>
      <c r="B505" s="190" t="s">
        <v>131</v>
      </c>
      <c r="C505" s="190" t="s">
        <v>19</v>
      </c>
      <c r="D505" s="191">
        <v>200</v>
      </c>
      <c r="E505" s="191">
        <v>199.6</v>
      </c>
      <c r="F505" s="192">
        <f t="shared" si="7"/>
        <v>99.8</v>
      </c>
    </row>
    <row r="506" spans="1:6" ht="39.6" outlineLevel="2" x14ac:dyDescent="0.25">
      <c r="A506" s="185" t="s">
        <v>132</v>
      </c>
      <c r="B506" s="184" t="s">
        <v>133</v>
      </c>
      <c r="C506" s="184"/>
      <c r="D506" s="186">
        <v>24488</v>
      </c>
      <c r="E506" s="186">
        <v>24463.3</v>
      </c>
      <c r="F506" s="187">
        <f t="shared" si="7"/>
        <v>99.899134269846456</v>
      </c>
    </row>
    <row r="507" spans="1:6" outlineLevel="7" x14ac:dyDescent="0.25">
      <c r="A507" s="189" t="s">
        <v>18</v>
      </c>
      <c r="B507" s="190" t="s">
        <v>133</v>
      </c>
      <c r="C507" s="190" t="s">
        <v>19</v>
      </c>
      <c r="D507" s="191">
        <v>24488</v>
      </c>
      <c r="E507" s="191">
        <v>24463.3</v>
      </c>
      <c r="F507" s="192">
        <f t="shared" si="7"/>
        <v>99.899134269846456</v>
      </c>
    </row>
    <row r="508" spans="1:6" ht="26.4" outlineLevel="2" x14ac:dyDescent="0.25">
      <c r="A508" s="185" t="s">
        <v>134</v>
      </c>
      <c r="B508" s="184" t="s">
        <v>135</v>
      </c>
      <c r="C508" s="184"/>
      <c r="D508" s="186">
        <v>171800</v>
      </c>
      <c r="E508" s="186">
        <v>171800</v>
      </c>
      <c r="F508" s="187">
        <f t="shared" si="7"/>
        <v>100</v>
      </c>
    </row>
    <row r="509" spans="1:6" outlineLevel="7" x14ac:dyDescent="0.25">
      <c r="A509" s="189" t="s">
        <v>20</v>
      </c>
      <c r="B509" s="190" t="s">
        <v>135</v>
      </c>
      <c r="C509" s="190" t="s">
        <v>21</v>
      </c>
      <c r="D509" s="191">
        <v>171800</v>
      </c>
      <c r="E509" s="191">
        <v>171800</v>
      </c>
      <c r="F509" s="192">
        <f t="shared" si="7"/>
        <v>100</v>
      </c>
    </row>
    <row r="510" spans="1:6" outlineLevel="2" x14ac:dyDescent="0.25">
      <c r="A510" s="185" t="s">
        <v>136</v>
      </c>
      <c r="B510" s="184" t="s">
        <v>137</v>
      </c>
      <c r="C510" s="184"/>
      <c r="D510" s="186">
        <v>250</v>
      </c>
      <c r="E510" s="186">
        <v>248.9</v>
      </c>
      <c r="F510" s="187">
        <f t="shared" si="7"/>
        <v>99.56</v>
      </c>
    </row>
    <row r="511" spans="1:6" outlineLevel="7" x14ac:dyDescent="0.25">
      <c r="A511" s="189" t="s">
        <v>18</v>
      </c>
      <c r="B511" s="190" t="s">
        <v>137</v>
      </c>
      <c r="C511" s="190" t="s">
        <v>19</v>
      </c>
      <c r="D511" s="191">
        <v>250</v>
      </c>
      <c r="E511" s="191">
        <v>248.9</v>
      </c>
      <c r="F511" s="192">
        <f t="shared" si="7"/>
        <v>99.56</v>
      </c>
    </row>
    <row r="512" spans="1:6" outlineLevel="2" x14ac:dyDescent="0.25">
      <c r="A512" s="185" t="s">
        <v>138</v>
      </c>
      <c r="B512" s="184" t="s">
        <v>139</v>
      </c>
      <c r="C512" s="184"/>
      <c r="D512" s="186">
        <v>940</v>
      </c>
      <c r="E512" s="186">
        <v>928.8</v>
      </c>
      <c r="F512" s="187">
        <f t="shared" si="7"/>
        <v>98.808510638297875</v>
      </c>
    </row>
    <row r="513" spans="1:6" outlineLevel="7" x14ac:dyDescent="0.25">
      <c r="A513" s="189" t="s">
        <v>18</v>
      </c>
      <c r="B513" s="190" t="s">
        <v>139</v>
      </c>
      <c r="C513" s="190" t="s">
        <v>19</v>
      </c>
      <c r="D513" s="191">
        <v>940</v>
      </c>
      <c r="E513" s="191">
        <v>928.8</v>
      </c>
      <c r="F513" s="192">
        <f t="shared" si="7"/>
        <v>98.808510638297875</v>
      </c>
    </row>
    <row r="514" spans="1:6" outlineLevel="2" x14ac:dyDescent="0.25">
      <c r="A514" s="185" t="s">
        <v>140</v>
      </c>
      <c r="B514" s="184" t="s">
        <v>141</v>
      </c>
      <c r="C514" s="184"/>
      <c r="D514" s="186">
        <v>14419.8</v>
      </c>
      <c r="E514" s="186">
        <v>14419.8</v>
      </c>
      <c r="F514" s="187">
        <f t="shared" si="7"/>
        <v>100</v>
      </c>
    </row>
    <row r="515" spans="1:6" outlineLevel="7" x14ac:dyDescent="0.25">
      <c r="A515" s="189" t="s">
        <v>142</v>
      </c>
      <c r="B515" s="190" t="s">
        <v>141</v>
      </c>
      <c r="C515" s="190" t="s">
        <v>143</v>
      </c>
      <c r="D515" s="191">
        <v>14419.8</v>
      </c>
      <c r="E515" s="191">
        <v>14419.8</v>
      </c>
      <c r="F515" s="192">
        <f t="shared" si="7"/>
        <v>100</v>
      </c>
    </row>
    <row r="516" spans="1:6" ht="52.8" outlineLevel="2" x14ac:dyDescent="0.25">
      <c r="A516" s="193" t="s">
        <v>56</v>
      </c>
      <c r="B516" s="184" t="s">
        <v>57</v>
      </c>
      <c r="C516" s="184"/>
      <c r="D516" s="186">
        <v>8738</v>
      </c>
      <c r="E516" s="186">
        <v>7874.8</v>
      </c>
      <c r="F516" s="187">
        <f t="shared" si="7"/>
        <v>90.121309224078743</v>
      </c>
    </row>
    <row r="517" spans="1:6" ht="39.6" outlineLevel="7" x14ac:dyDescent="0.25">
      <c r="A517" s="189" t="s">
        <v>12</v>
      </c>
      <c r="B517" s="190" t="s">
        <v>57</v>
      </c>
      <c r="C517" s="190" t="s">
        <v>13</v>
      </c>
      <c r="D517" s="191">
        <v>8071</v>
      </c>
      <c r="E517" s="191">
        <v>7309.5</v>
      </c>
      <c r="F517" s="192">
        <f t="shared" si="7"/>
        <v>90.564985751455836</v>
      </c>
    </row>
    <row r="518" spans="1:6" outlineLevel="7" x14ac:dyDescent="0.25">
      <c r="A518" s="189" t="s">
        <v>18</v>
      </c>
      <c r="B518" s="190" t="s">
        <v>57</v>
      </c>
      <c r="C518" s="190" t="s">
        <v>19</v>
      </c>
      <c r="D518" s="191">
        <v>667</v>
      </c>
      <c r="E518" s="191">
        <v>565.29999999999995</v>
      </c>
      <c r="F518" s="192">
        <f t="shared" si="7"/>
        <v>84.752623688155907</v>
      </c>
    </row>
    <row r="519" spans="1:6" outlineLevel="1" x14ac:dyDescent="0.25">
      <c r="A519" s="185" t="s">
        <v>88</v>
      </c>
      <c r="B519" s="184" t="s">
        <v>89</v>
      </c>
      <c r="C519" s="184"/>
      <c r="D519" s="186">
        <v>98083.4</v>
      </c>
      <c r="E519" s="186">
        <v>92382.5</v>
      </c>
      <c r="F519" s="187">
        <f t="shared" si="7"/>
        <v>94.187701486693982</v>
      </c>
    </row>
    <row r="520" spans="1:6" ht="26.4" outlineLevel="2" x14ac:dyDescent="0.25">
      <c r="A520" s="185" t="s">
        <v>144</v>
      </c>
      <c r="B520" s="184" t="s">
        <v>145</v>
      </c>
      <c r="C520" s="184"/>
      <c r="D520" s="186">
        <v>81507</v>
      </c>
      <c r="E520" s="186">
        <v>80717</v>
      </c>
      <c r="F520" s="187">
        <f t="shared" ref="F520:F583" si="8">E520*100/D520</f>
        <v>99.030758094396802</v>
      </c>
    </row>
    <row r="521" spans="1:6" ht="39.6" outlineLevel="7" x14ac:dyDescent="0.25">
      <c r="A521" s="189" t="s">
        <v>12</v>
      </c>
      <c r="B521" s="190" t="s">
        <v>145</v>
      </c>
      <c r="C521" s="190" t="s">
        <v>13</v>
      </c>
      <c r="D521" s="191">
        <v>74810.3</v>
      </c>
      <c r="E521" s="191">
        <v>74026.5</v>
      </c>
      <c r="F521" s="192">
        <f t="shared" si="8"/>
        <v>98.952283308581841</v>
      </c>
    </row>
    <row r="522" spans="1:6" outlineLevel="7" x14ac:dyDescent="0.25">
      <c r="A522" s="189" t="s">
        <v>18</v>
      </c>
      <c r="B522" s="190" t="s">
        <v>145</v>
      </c>
      <c r="C522" s="190" t="s">
        <v>19</v>
      </c>
      <c r="D522" s="191">
        <v>6640.4</v>
      </c>
      <c r="E522" s="191">
        <v>6637.5</v>
      </c>
      <c r="F522" s="192">
        <f t="shared" si="8"/>
        <v>99.956327932052289</v>
      </c>
    </row>
    <row r="523" spans="1:6" outlineLevel="7" x14ac:dyDescent="0.25">
      <c r="A523" s="189" t="s">
        <v>20</v>
      </c>
      <c r="B523" s="190" t="s">
        <v>145</v>
      </c>
      <c r="C523" s="190" t="s">
        <v>21</v>
      </c>
      <c r="D523" s="191">
        <v>56.3</v>
      </c>
      <c r="E523" s="191">
        <v>52.9</v>
      </c>
      <c r="F523" s="192">
        <f t="shared" si="8"/>
        <v>93.960923623445836</v>
      </c>
    </row>
    <row r="524" spans="1:6" ht="26.4" outlineLevel="2" x14ac:dyDescent="0.25">
      <c r="A524" s="185" t="s">
        <v>146</v>
      </c>
      <c r="B524" s="184" t="s">
        <v>147</v>
      </c>
      <c r="C524" s="184"/>
      <c r="D524" s="186">
        <v>677</v>
      </c>
      <c r="E524" s="186">
        <v>674.2</v>
      </c>
      <c r="F524" s="187">
        <f t="shared" si="8"/>
        <v>99.58641063515509</v>
      </c>
    </row>
    <row r="525" spans="1:6" outlineLevel="7" x14ac:dyDescent="0.25">
      <c r="A525" s="189" t="s">
        <v>18</v>
      </c>
      <c r="B525" s="190" t="s">
        <v>147</v>
      </c>
      <c r="C525" s="190" t="s">
        <v>19</v>
      </c>
      <c r="D525" s="191">
        <v>677</v>
      </c>
      <c r="E525" s="191">
        <v>674.2</v>
      </c>
      <c r="F525" s="192">
        <f t="shared" si="8"/>
        <v>99.58641063515509</v>
      </c>
    </row>
    <row r="526" spans="1:6" outlineLevel="2" x14ac:dyDescent="0.25">
      <c r="A526" s="185" t="s">
        <v>90</v>
      </c>
      <c r="B526" s="184" t="s">
        <v>91</v>
      </c>
      <c r="C526" s="184"/>
      <c r="D526" s="186">
        <v>4161.3999999999996</v>
      </c>
      <c r="E526" s="186">
        <v>0</v>
      </c>
      <c r="F526" s="187">
        <f t="shared" si="8"/>
        <v>0</v>
      </c>
    </row>
    <row r="527" spans="1:6" outlineLevel="7" x14ac:dyDescent="0.25">
      <c r="A527" s="189" t="s">
        <v>20</v>
      </c>
      <c r="B527" s="190" t="s">
        <v>91</v>
      </c>
      <c r="C527" s="190" t="s">
        <v>21</v>
      </c>
      <c r="D527" s="191">
        <v>4161.3999999999996</v>
      </c>
      <c r="E527" s="191">
        <v>0</v>
      </c>
      <c r="F527" s="192">
        <f t="shared" si="8"/>
        <v>0</v>
      </c>
    </row>
    <row r="528" spans="1:6" ht="26.4" outlineLevel="2" x14ac:dyDescent="0.25">
      <c r="A528" s="185" t="s">
        <v>819</v>
      </c>
      <c r="B528" s="184" t="s">
        <v>820</v>
      </c>
      <c r="C528" s="184"/>
      <c r="D528" s="186">
        <v>11738</v>
      </c>
      <c r="E528" s="186">
        <v>10991.3</v>
      </c>
      <c r="F528" s="187">
        <f t="shared" si="8"/>
        <v>93.638609643891641</v>
      </c>
    </row>
    <row r="529" spans="1:6" outlineLevel="7" x14ac:dyDescent="0.25">
      <c r="A529" s="189" t="s">
        <v>821</v>
      </c>
      <c r="B529" s="190" t="s">
        <v>820</v>
      </c>
      <c r="C529" s="190" t="s">
        <v>822</v>
      </c>
      <c r="D529" s="191">
        <v>11738</v>
      </c>
      <c r="E529" s="191">
        <v>10991.3</v>
      </c>
      <c r="F529" s="192">
        <f t="shared" si="8"/>
        <v>93.638609643891641</v>
      </c>
    </row>
    <row r="530" spans="1:6" ht="26.4" x14ac:dyDescent="0.25">
      <c r="A530" s="185" t="s">
        <v>239</v>
      </c>
      <c r="B530" s="184" t="s">
        <v>240</v>
      </c>
      <c r="C530" s="184"/>
      <c r="D530" s="186">
        <v>477782.8</v>
      </c>
      <c r="E530" s="186">
        <v>470099</v>
      </c>
      <c r="F530" s="187">
        <f t="shared" si="8"/>
        <v>98.391779695711108</v>
      </c>
    </row>
    <row r="531" spans="1:6" ht="26.4" outlineLevel="1" x14ac:dyDescent="0.25">
      <c r="A531" s="185" t="s">
        <v>253</v>
      </c>
      <c r="B531" s="184" t="s">
        <v>254</v>
      </c>
      <c r="C531" s="184"/>
      <c r="D531" s="186">
        <v>367284.5</v>
      </c>
      <c r="E531" s="186">
        <v>362799.6</v>
      </c>
      <c r="F531" s="187">
        <f t="shared" si="8"/>
        <v>98.77890300298543</v>
      </c>
    </row>
    <row r="532" spans="1:6" outlineLevel="2" x14ac:dyDescent="0.25">
      <c r="A532" s="185" t="s">
        <v>255</v>
      </c>
      <c r="B532" s="184" t="s">
        <v>256</v>
      </c>
      <c r="C532" s="184"/>
      <c r="D532" s="186">
        <v>97800</v>
      </c>
      <c r="E532" s="186">
        <v>97800</v>
      </c>
      <c r="F532" s="187">
        <f t="shared" si="8"/>
        <v>100</v>
      </c>
    </row>
    <row r="533" spans="1:6" outlineLevel="7" x14ac:dyDescent="0.25">
      <c r="A533" s="189" t="s">
        <v>18</v>
      </c>
      <c r="B533" s="190" t="s">
        <v>256</v>
      </c>
      <c r="C533" s="190" t="s">
        <v>19</v>
      </c>
      <c r="D533" s="191">
        <v>97800</v>
      </c>
      <c r="E533" s="191">
        <v>97800</v>
      </c>
      <c r="F533" s="192">
        <f t="shared" si="8"/>
        <v>100</v>
      </c>
    </row>
    <row r="534" spans="1:6" ht="26.4" outlineLevel="2" x14ac:dyDescent="0.25">
      <c r="A534" s="185" t="s">
        <v>257</v>
      </c>
      <c r="B534" s="184" t="s">
        <v>258</v>
      </c>
      <c r="C534" s="184"/>
      <c r="D534" s="186">
        <v>1900</v>
      </c>
      <c r="E534" s="186">
        <v>1900</v>
      </c>
      <c r="F534" s="187">
        <f t="shared" si="8"/>
        <v>100</v>
      </c>
    </row>
    <row r="535" spans="1:6" outlineLevel="7" x14ac:dyDescent="0.25">
      <c r="A535" s="189" t="s">
        <v>18</v>
      </c>
      <c r="B535" s="190" t="s">
        <v>258</v>
      </c>
      <c r="C535" s="190" t="s">
        <v>19</v>
      </c>
      <c r="D535" s="191">
        <v>1900</v>
      </c>
      <c r="E535" s="191">
        <v>1900</v>
      </c>
      <c r="F535" s="192">
        <f t="shared" si="8"/>
        <v>100</v>
      </c>
    </row>
    <row r="536" spans="1:6" outlineLevel="2" x14ac:dyDescent="0.25">
      <c r="A536" s="185" t="s">
        <v>259</v>
      </c>
      <c r="B536" s="184" t="s">
        <v>260</v>
      </c>
      <c r="C536" s="184"/>
      <c r="D536" s="186">
        <v>9749.7999999999993</v>
      </c>
      <c r="E536" s="186">
        <v>9749.7000000000007</v>
      </c>
      <c r="F536" s="187">
        <f t="shared" si="8"/>
        <v>99.998974337935152</v>
      </c>
    </row>
    <row r="537" spans="1:6" outlineLevel="7" x14ac:dyDescent="0.25">
      <c r="A537" s="189" t="s">
        <v>18</v>
      </c>
      <c r="B537" s="190" t="s">
        <v>260</v>
      </c>
      <c r="C537" s="190" t="s">
        <v>19</v>
      </c>
      <c r="D537" s="191">
        <v>9749.7999999999993</v>
      </c>
      <c r="E537" s="191">
        <v>9749.7000000000007</v>
      </c>
      <c r="F537" s="192">
        <f t="shared" si="8"/>
        <v>99.998974337935152</v>
      </c>
    </row>
    <row r="538" spans="1:6" outlineLevel="2" x14ac:dyDescent="0.25">
      <c r="A538" s="185" t="s">
        <v>261</v>
      </c>
      <c r="B538" s="184" t="s">
        <v>262</v>
      </c>
      <c r="C538" s="184"/>
      <c r="D538" s="186">
        <v>112885.9</v>
      </c>
      <c r="E538" s="186">
        <v>111923.9</v>
      </c>
      <c r="F538" s="187">
        <f t="shared" si="8"/>
        <v>99.147812082819911</v>
      </c>
    </row>
    <row r="539" spans="1:6" outlineLevel="7" x14ac:dyDescent="0.25">
      <c r="A539" s="189" t="s">
        <v>18</v>
      </c>
      <c r="B539" s="190" t="s">
        <v>262</v>
      </c>
      <c r="C539" s="190" t="s">
        <v>19</v>
      </c>
      <c r="D539" s="191">
        <v>112885.9</v>
      </c>
      <c r="E539" s="191">
        <v>111923.9</v>
      </c>
      <c r="F539" s="192">
        <f t="shared" si="8"/>
        <v>99.147812082819911</v>
      </c>
    </row>
    <row r="540" spans="1:6" ht="26.4" outlineLevel="2" x14ac:dyDescent="0.25">
      <c r="A540" s="185" t="s">
        <v>263</v>
      </c>
      <c r="B540" s="184" t="s">
        <v>264</v>
      </c>
      <c r="C540" s="184"/>
      <c r="D540" s="186">
        <v>1115.9000000000001</v>
      </c>
      <c r="E540" s="186">
        <v>1115.8</v>
      </c>
      <c r="F540" s="187">
        <f t="shared" si="8"/>
        <v>99.99103862353256</v>
      </c>
    </row>
    <row r="541" spans="1:6" outlineLevel="7" x14ac:dyDescent="0.25">
      <c r="A541" s="189" t="s">
        <v>18</v>
      </c>
      <c r="B541" s="190" t="s">
        <v>264</v>
      </c>
      <c r="C541" s="190" t="s">
        <v>19</v>
      </c>
      <c r="D541" s="191">
        <v>1115.9000000000001</v>
      </c>
      <c r="E541" s="191">
        <v>1115.8</v>
      </c>
      <c r="F541" s="192">
        <f t="shared" si="8"/>
        <v>99.99103862353256</v>
      </c>
    </row>
    <row r="542" spans="1:6" ht="26.4" outlineLevel="2" x14ac:dyDescent="0.25">
      <c r="A542" s="185" t="s">
        <v>265</v>
      </c>
      <c r="B542" s="184" t="s">
        <v>266</v>
      </c>
      <c r="C542" s="184"/>
      <c r="D542" s="186">
        <v>117873</v>
      </c>
      <c r="E542" s="186">
        <v>117512.4</v>
      </c>
      <c r="F542" s="187">
        <f t="shared" si="8"/>
        <v>99.694077524114931</v>
      </c>
    </row>
    <row r="543" spans="1:6" outlineLevel="7" x14ac:dyDescent="0.25">
      <c r="A543" s="189" t="s">
        <v>18</v>
      </c>
      <c r="B543" s="190" t="s">
        <v>266</v>
      </c>
      <c r="C543" s="190" t="s">
        <v>19</v>
      </c>
      <c r="D543" s="191">
        <v>117873</v>
      </c>
      <c r="E543" s="191">
        <v>117512.4</v>
      </c>
      <c r="F543" s="192">
        <f t="shared" si="8"/>
        <v>99.694077524114931</v>
      </c>
    </row>
    <row r="544" spans="1:6" ht="39.6" outlineLevel="2" x14ac:dyDescent="0.25">
      <c r="A544" s="185" t="s">
        <v>267</v>
      </c>
      <c r="B544" s="184" t="s">
        <v>268</v>
      </c>
      <c r="C544" s="184"/>
      <c r="D544" s="186">
        <v>935</v>
      </c>
      <c r="E544" s="186">
        <v>935</v>
      </c>
      <c r="F544" s="187">
        <f t="shared" si="8"/>
        <v>100</v>
      </c>
    </row>
    <row r="545" spans="1:6" outlineLevel="7" x14ac:dyDescent="0.25">
      <c r="A545" s="189" t="s">
        <v>18</v>
      </c>
      <c r="B545" s="190" t="s">
        <v>268</v>
      </c>
      <c r="C545" s="190" t="s">
        <v>19</v>
      </c>
      <c r="D545" s="191">
        <v>935</v>
      </c>
      <c r="E545" s="191">
        <v>935</v>
      </c>
      <c r="F545" s="192">
        <f t="shared" si="8"/>
        <v>100</v>
      </c>
    </row>
    <row r="546" spans="1:6" ht="26.4" outlineLevel="2" x14ac:dyDescent="0.25">
      <c r="A546" s="185" t="s">
        <v>269</v>
      </c>
      <c r="B546" s="184" t="s">
        <v>270</v>
      </c>
      <c r="C546" s="184"/>
      <c r="D546" s="186">
        <v>25014.9</v>
      </c>
      <c r="E546" s="186">
        <v>21853.5</v>
      </c>
      <c r="F546" s="187">
        <f t="shared" si="8"/>
        <v>87.36193228835613</v>
      </c>
    </row>
    <row r="547" spans="1:6" outlineLevel="7" x14ac:dyDescent="0.25">
      <c r="A547" s="189" t="s">
        <v>18</v>
      </c>
      <c r="B547" s="190" t="s">
        <v>270</v>
      </c>
      <c r="C547" s="190" t="s">
        <v>19</v>
      </c>
      <c r="D547" s="191">
        <v>25014.9</v>
      </c>
      <c r="E547" s="191">
        <v>21853.5</v>
      </c>
      <c r="F547" s="192">
        <f t="shared" si="8"/>
        <v>87.36193228835613</v>
      </c>
    </row>
    <row r="548" spans="1:6" ht="39.6" outlineLevel="2" x14ac:dyDescent="0.25">
      <c r="A548" s="185" t="s">
        <v>271</v>
      </c>
      <c r="B548" s="184" t="s">
        <v>272</v>
      </c>
      <c r="C548" s="184"/>
      <c r="D548" s="186">
        <v>10</v>
      </c>
      <c r="E548" s="186">
        <v>9.4</v>
      </c>
      <c r="F548" s="187">
        <f t="shared" si="8"/>
        <v>94</v>
      </c>
    </row>
    <row r="549" spans="1:6" outlineLevel="7" x14ac:dyDescent="0.25">
      <c r="A549" s="189" t="s">
        <v>18</v>
      </c>
      <c r="B549" s="190" t="s">
        <v>272</v>
      </c>
      <c r="C549" s="190" t="s">
        <v>19</v>
      </c>
      <c r="D549" s="191">
        <v>10</v>
      </c>
      <c r="E549" s="191">
        <v>9.4</v>
      </c>
      <c r="F549" s="192">
        <f t="shared" si="8"/>
        <v>94</v>
      </c>
    </row>
    <row r="550" spans="1:6" ht="26.4" outlineLevel="1" x14ac:dyDescent="0.25">
      <c r="A550" s="185" t="s">
        <v>241</v>
      </c>
      <c r="B550" s="184" t="s">
        <v>242</v>
      </c>
      <c r="C550" s="184"/>
      <c r="D550" s="186">
        <v>81443</v>
      </c>
      <c r="E550" s="186">
        <v>81181.7</v>
      </c>
      <c r="F550" s="187">
        <f t="shared" si="8"/>
        <v>99.679162113379917</v>
      </c>
    </row>
    <row r="551" spans="1:6" ht="39.6" outlineLevel="2" x14ac:dyDescent="0.25">
      <c r="A551" s="185" t="s">
        <v>243</v>
      </c>
      <c r="B551" s="184" t="s">
        <v>244</v>
      </c>
      <c r="C551" s="184"/>
      <c r="D551" s="186">
        <v>81166.3</v>
      </c>
      <c r="E551" s="186">
        <v>81065.3</v>
      </c>
      <c r="F551" s="187">
        <f t="shared" si="8"/>
        <v>99.875564119591502</v>
      </c>
    </row>
    <row r="552" spans="1:6" outlineLevel="7" x14ac:dyDescent="0.25">
      <c r="A552" s="189" t="s">
        <v>18</v>
      </c>
      <c r="B552" s="190" t="s">
        <v>244</v>
      </c>
      <c r="C552" s="190" t="s">
        <v>19</v>
      </c>
      <c r="D552" s="191">
        <v>81166.3</v>
      </c>
      <c r="E552" s="191">
        <v>81065.3</v>
      </c>
      <c r="F552" s="192">
        <f t="shared" si="8"/>
        <v>99.875564119591502</v>
      </c>
    </row>
    <row r="553" spans="1:6" outlineLevel="2" x14ac:dyDescent="0.25">
      <c r="A553" s="185" t="s">
        <v>245</v>
      </c>
      <c r="B553" s="184" t="s">
        <v>246</v>
      </c>
      <c r="C553" s="184"/>
      <c r="D553" s="186">
        <v>100</v>
      </c>
      <c r="E553" s="186">
        <v>49.9</v>
      </c>
      <c r="F553" s="187">
        <f t="shared" si="8"/>
        <v>49.9</v>
      </c>
    </row>
    <row r="554" spans="1:6" outlineLevel="7" x14ac:dyDescent="0.25">
      <c r="A554" s="189" t="s">
        <v>18</v>
      </c>
      <c r="B554" s="190" t="s">
        <v>246</v>
      </c>
      <c r="C554" s="190" t="s">
        <v>19</v>
      </c>
      <c r="D554" s="191">
        <v>100</v>
      </c>
      <c r="E554" s="191">
        <v>49.9</v>
      </c>
      <c r="F554" s="192">
        <f t="shared" si="8"/>
        <v>49.9</v>
      </c>
    </row>
    <row r="555" spans="1:6" ht="39.6" outlineLevel="2" x14ac:dyDescent="0.25">
      <c r="A555" s="185" t="s">
        <v>247</v>
      </c>
      <c r="B555" s="184" t="s">
        <v>248</v>
      </c>
      <c r="C555" s="184"/>
      <c r="D555" s="186">
        <v>176</v>
      </c>
      <c r="E555" s="186">
        <v>65.8</v>
      </c>
      <c r="F555" s="187">
        <f t="shared" si="8"/>
        <v>37.386363636363633</v>
      </c>
    </row>
    <row r="556" spans="1:6" outlineLevel="7" x14ac:dyDescent="0.25">
      <c r="A556" s="189" t="s">
        <v>18</v>
      </c>
      <c r="B556" s="190" t="s">
        <v>248</v>
      </c>
      <c r="C556" s="190" t="s">
        <v>19</v>
      </c>
      <c r="D556" s="191">
        <v>176</v>
      </c>
      <c r="E556" s="191">
        <v>65.8</v>
      </c>
      <c r="F556" s="192">
        <f t="shared" si="8"/>
        <v>37.386363636363633</v>
      </c>
    </row>
    <row r="557" spans="1:6" ht="39.6" outlineLevel="2" x14ac:dyDescent="0.25">
      <c r="A557" s="185" t="s">
        <v>249</v>
      </c>
      <c r="B557" s="184" t="s">
        <v>250</v>
      </c>
      <c r="C557" s="184"/>
      <c r="D557" s="186">
        <v>0.7</v>
      </c>
      <c r="E557" s="186">
        <v>0.7</v>
      </c>
      <c r="F557" s="187">
        <f t="shared" si="8"/>
        <v>100</v>
      </c>
    </row>
    <row r="558" spans="1:6" outlineLevel="7" x14ac:dyDescent="0.25">
      <c r="A558" s="189" t="s">
        <v>18</v>
      </c>
      <c r="B558" s="190" t="s">
        <v>250</v>
      </c>
      <c r="C558" s="190" t="s">
        <v>19</v>
      </c>
      <c r="D558" s="191">
        <v>0.7</v>
      </c>
      <c r="E558" s="191">
        <v>0.7</v>
      </c>
      <c r="F558" s="192">
        <f t="shared" si="8"/>
        <v>100</v>
      </c>
    </row>
    <row r="559" spans="1:6" outlineLevel="1" x14ac:dyDescent="0.25">
      <c r="A559" s="185" t="s">
        <v>273</v>
      </c>
      <c r="B559" s="184" t="s">
        <v>274</v>
      </c>
      <c r="C559" s="184"/>
      <c r="D559" s="186">
        <v>29055.3</v>
      </c>
      <c r="E559" s="186">
        <v>26117.7</v>
      </c>
      <c r="F559" s="187">
        <f t="shared" si="8"/>
        <v>89.889624268205807</v>
      </c>
    </row>
    <row r="560" spans="1:6" outlineLevel="2" x14ac:dyDescent="0.25">
      <c r="A560" s="185" t="s">
        <v>275</v>
      </c>
      <c r="B560" s="184" t="s">
        <v>276</v>
      </c>
      <c r="C560" s="184"/>
      <c r="D560" s="186">
        <v>26399.3</v>
      </c>
      <c r="E560" s="186">
        <v>24318.400000000001</v>
      </c>
      <c r="F560" s="187">
        <f t="shared" si="8"/>
        <v>92.117594027114365</v>
      </c>
    </row>
    <row r="561" spans="1:6" outlineLevel="7" x14ac:dyDescent="0.25">
      <c r="A561" s="189" t="s">
        <v>18</v>
      </c>
      <c r="B561" s="190" t="s">
        <v>276</v>
      </c>
      <c r="C561" s="190" t="s">
        <v>19</v>
      </c>
      <c r="D561" s="191">
        <v>25899.3</v>
      </c>
      <c r="E561" s="191">
        <v>23818.400000000001</v>
      </c>
      <c r="F561" s="192">
        <f t="shared" si="8"/>
        <v>91.965419914823954</v>
      </c>
    </row>
    <row r="562" spans="1:6" ht="26.4" outlineLevel="7" x14ac:dyDescent="0.25">
      <c r="A562" s="189" t="s">
        <v>106</v>
      </c>
      <c r="B562" s="190" t="s">
        <v>276</v>
      </c>
      <c r="C562" s="190" t="s">
        <v>107</v>
      </c>
      <c r="D562" s="191">
        <v>500</v>
      </c>
      <c r="E562" s="191">
        <v>500</v>
      </c>
      <c r="F562" s="192">
        <f t="shared" si="8"/>
        <v>100</v>
      </c>
    </row>
    <row r="563" spans="1:6" ht="26.4" outlineLevel="2" x14ac:dyDescent="0.25">
      <c r="A563" s="185" t="s">
        <v>277</v>
      </c>
      <c r="B563" s="184" t="s">
        <v>278</v>
      </c>
      <c r="C563" s="184"/>
      <c r="D563" s="186">
        <v>2523</v>
      </c>
      <c r="E563" s="186">
        <v>1704.4</v>
      </c>
      <c r="F563" s="187">
        <f t="shared" si="8"/>
        <v>67.554498612762586</v>
      </c>
    </row>
    <row r="564" spans="1:6" outlineLevel="7" x14ac:dyDescent="0.25">
      <c r="A564" s="189" t="s">
        <v>18</v>
      </c>
      <c r="B564" s="190" t="s">
        <v>278</v>
      </c>
      <c r="C564" s="190" t="s">
        <v>19</v>
      </c>
      <c r="D564" s="191">
        <v>2523</v>
      </c>
      <c r="E564" s="191">
        <v>1704.4</v>
      </c>
      <c r="F564" s="192">
        <f t="shared" si="8"/>
        <v>67.554498612762586</v>
      </c>
    </row>
    <row r="565" spans="1:6" ht="26.4" outlineLevel="2" x14ac:dyDescent="0.25">
      <c r="A565" s="185" t="s">
        <v>279</v>
      </c>
      <c r="B565" s="184" t="s">
        <v>280</v>
      </c>
      <c r="C565" s="184"/>
      <c r="D565" s="186">
        <v>133</v>
      </c>
      <c r="E565" s="186">
        <v>94.8</v>
      </c>
      <c r="F565" s="187">
        <f t="shared" si="8"/>
        <v>71.278195488721806</v>
      </c>
    </row>
    <row r="566" spans="1:6" outlineLevel="7" x14ac:dyDescent="0.25">
      <c r="A566" s="189" t="s">
        <v>18</v>
      </c>
      <c r="B566" s="190" t="s">
        <v>280</v>
      </c>
      <c r="C566" s="190" t="s">
        <v>19</v>
      </c>
      <c r="D566" s="191">
        <v>133</v>
      </c>
      <c r="E566" s="191">
        <v>94.8</v>
      </c>
      <c r="F566" s="192">
        <f t="shared" si="8"/>
        <v>71.278195488721806</v>
      </c>
    </row>
    <row r="567" spans="1:6" ht="26.4" x14ac:dyDescent="0.25">
      <c r="A567" s="185" t="s">
        <v>58</v>
      </c>
      <c r="B567" s="184" t="s">
        <v>59</v>
      </c>
      <c r="C567" s="184"/>
      <c r="D567" s="186">
        <v>697783.7</v>
      </c>
      <c r="E567" s="186">
        <v>602389.5</v>
      </c>
      <c r="F567" s="187">
        <f t="shared" si="8"/>
        <v>86.328972717476788</v>
      </c>
    </row>
    <row r="568" spans="1:6" outlineLevel="1" x14ac:dyDescent="0.25">
      <c r="A568" s="185" t="s">
        <v>281</v>
      </c>
      <c r="B568" s="184" t="s">
        <v>282</v>
      </c>
      <c r="C568" s="184"/>
      <c r="D568" s="186">
        <v>339971.4</v>
      </c>
      <c r="E568" s="186">
        <v>313696.59999999998</v>
      </c>
      <c r="F568" s="187">
        <f t="shared" si="8"/>
        <v>92.271467541093145</v>
      </c>
    </row>
    <row r="569" spans="1:6" ht="26.4" outlineLevel="2" x14ac:dyDescent="0.25">
      <c r="A569" s="185" t="s">
        <v>452</v>
      </c>
      <c r="B569" s="184" t="s">
        <v>453</v>
      </c>
      <c r="C569" s="184"/>
      <c r="D569" s="186">
        <v>500</v>
      </c>
      <c r="E569" s="186">
        <v>0</v>
      </c>
      <c r="F569" s="187">
        <f t="shared" si="8"/>
        <v>0</v>
      </c>
    </row>
    <row r="570" spans="1:6" outlineLevel="7" x14ac:dyDescent="0.25">
      <c r="A570" s="189" t="s">
        <v>18</v>
      </c>
      <c r="B570" s="190" t="s">
        <v>453</v>
      </c>
      <c r="C570" s="190" t="s">
        <v>19</v>
      </c>
      <c r="D570" s="191">
        <v>500</v>
      </c>
      <c r="E570" s="191">
        <v>0</v>
      </c>
      <c r="F570" s="192">
        <f t="shared" si="8"/>
        <v>0</v>
      </c>
    </row>
    <row r="571" spans="1:6" ht="26.4" outlineLevel="2" x14ac:dyDescent="0.25">
      <c r="A571" s="185" t="s">
        <v>454</v>
      </c>
      <c r="B571" s="184" t="s">
        <v>455</v>
      </c>
      <c r="C571" s="184"/>
      <c r="D571" s="186">
        <v>9246.4</v>
      </c>
      <c r="E571" s="186">
        <v>827.9</v>
      </c>
      <c r="F571" s="187">
        <f t="shared" si="8"/>
        <v>8.9537549749091543</v>
      </c>
    </row>
    <row r="572" spans="1:6" outlineLevel="7" x14ac:dyDescent="0.25">
      <c r="A572" s="189" t="s">
        <v>20</v>
      </c>
      <c r="B572" s="190" t="s">
        <v>455</v>
      </c>
      <c r="C572" s="190" t="s">
        <v>21</v>
      </c>
      <c r="D572" s="191">
        <v>9246.4</v>
      </c>
      <c r="E572" s="191">
        <v>827.9</v>
      </c>
      <c r="F572" s="192">
        <f t="shared" si="8"/>
        <v>8.9537549749091543</v>
      </c>
    </row>
    <row r="573" spans="1:6" outlineLevel="2" x14ac:dyDescent="0.25">
      <c r="A573" s="185" t="s">
        <v>456</v>
      </c>
      <c r="B573" s="184" t="s">
        <v>457</v>
      </c>
      <c r="C573" s="184"/>
      <c r="D573" s="186">
        <v>2857</v>
      </c>
      <c r="E573" s="186">
        <v>2856.2</v>
      </c>
      <c r="F573" s="187">
        <f t="shared" si="8"/>
        <v>99.971998599930004</v>
      </c>
    </row>
    <row r="574" spans="1:6" outlineLevel="7" x14ac:dyDescent="0.25">
      <c r="A574" s="189" t="s">
        <v>20</v>
      </c>
      <c r="B574" s="190" t="s">
        <v>457</v>
      </c>
      <c r="C574" s="190" t="s">
        <v>21</v>
      </c>
      <c r="D574" s="191">
        <v>2857</v>
      </c>
      <c r="E574" s="191">
        <v>2856.2</v>
      </c>
      <c r="F574" s="192">
        <f t="shared" si="8"/>
        <v>99.971998599930004</v>
      </c>
    </row>
    <row r="575" spans="1:6" outlineLevel="2" x14ac:dyDescent="0.25">
      <c r="A575" s="185" t="s">
        <v>458</v>
      </c>
      <c r="B575" s="184" t="s">
        <v>459</v>
      </c>
      <c r="C575" s="184"/>
      <c r="D575" s="186">
        <v>5289.1</v>
      </c>
      <c r="E575" s="186">
        <v>3542.6</v>
      </c>
      <c r="F575" s="187">
        <f t="shared" si="8"/>
        <v>66.979259231249173</v>
      </c>
    </row>
    <row r="576" spans="1:6" outlineLevel="7" x14ac:dyDescent="0.25">
      <c r="A576" s="189" t="s">
        <v>18</v>
      </c>
      <c r="B576" s="190" t="s">
        <v>459</v>
      </c>
      <c r="C576" s="190" t="s">
        <v>19</v>
      </c>
      <c r="D576" s="191">
        <v>3294.8</v>
      </c>
      <c r="E576" s="191">
        <v>1640.9</v>
      </c>
      <c r="F576" s="192">
        <f t="shared" si="8"/>
        <v>49.802719436688115</v>
      </c>
    </row>
    <row r="577" spans="1:6" outlineLevel="7" x14ac:dyDescent="0.25">
      <c r="A577" s="189" t="s">
        <v>20</v>
      </c>
      <c r="B577" s="190" t="s">
        <v>459</v>
      </c>
      <c r="C577" s="190" t="s">
        <v>21</v>
      </c>
      <c r="D577" s="191">
        <v>1994.3</v>
      </c>
      <c r="E577" s="191">
        <v>1901.7</v>
      </c>
      <c r="F577" s="192">
        <f t="shared" si="8"/>
        <v>95.356766785338209</v>
      </c>
    </row>
    <row r="578" spans="1:6" outlineLevel="2" x14ac:dyDescent="0.25">
      <c r="A578" s="185" t="s">
        <v>283</v>
      </c>
      <c r="B578" s="184" t="s">
        <v>284</v>
      </c>
      <c r="C578" s="184"/>
      <c r="D578" s="186">
        <v>2831</v>
      </c>
      <c r="E578" s="186">
        <v>2106.1</v>
      </c>
      <c r="F578" s="187">
        <f t="shared" si="8"/>
        <v>74.394206993995056</v>
      </c>
    </row>
    <row r="579" spans="1:6" outlineLevel="7" x14ac:dyDescent="0.25">
      <c r="A579" s="189" t="s">
        <v>18</v>
      </c>
      <c r="B579" s="190" t="s">
        <v>284</v>
      </c>
      <c r="C579" s="190" t="s">
        <v>19</v>
      </c>
      <c r="D579" s="191">
        <v>2831</v>
      </c>
      <c r="E579" s="191">
        <v>2106.1</v>
      </c>
      <c r="F579" s="192">
        <f t="shared" si="8"/>
        <v>74.394206993995056</v>
      </c>
    </row>
    <row r="580" spans="1:6" ht="26.4" outlineLevel="2" x14ac:dyDescent="0.25">
      <c r="A580" s="185" t="s">
        <v>460</v>
      </c>
      <c r="B580" s="184" t="s">
        <v>461</v>
      </c>
      <c r="C580" s="184"/>
      <c r="D580" s="186">
        <v>35108</v>
      </c>
      <c r="E580" s="186">
        <v>34381.699999999997</v>
      </c>
      <c r="F580" s="187">
        <f t="shared" si="8"/>
        <v>97.931240742850619</v>
      </c>
    </row>
    <row r="581" spans="1:6" outlineLevel="7" x14ac:dyDescent="0.25">
      <c r="A581" s="189" t="s">
        <v>18</v>
      </c>
      <c r="B581" s="190" t="s">
        <v>461</v>
      </c>
      <c r="C581" s="190" t="s">
        <v>19</v>
      </c>
      <c r="D581" s="191">
        <v>35108</v>
      </c>
      <c r="E581" s="191">
        <v>34381.699999999997</v>
      </c>
      <c r="F581" s="192">
        <f t="shared" si="8"/>
        <v>97.931240742850619</v>
      </c>
    </row>
    <row r="582" spans="1:6" ht="26.4" outlineLevel="2" x14ac:dyDescent="0.25">
      <c r="A582" s="185" t="s">
        <v>462</v>
      </c>
      <c r="B582" s="184" t="s">
        <v>463</v>
      </c>
      <c r="C582" s="184"/>
      <c r="D582" s="186">
        <v>7483.1</v>
      </c>
      <c r="E582" s="186">
        <v>140.4</v>
      </c>
      <c r="F582" s="187">
        <f t="shared" si="8"/>
        <v>1.8762277665673317</v>
      </c>
    </row>
    <row r="583" spans="1:6" outlineLevel="7" x14ac:dyDescent="0.25">
      <c r="A583" s="189" t="s">
        <v>18</v>
      </c>
      <c r="B583" s="190" t="s">
        <v>463</v>
      </c>
      <c r="C583" s="190" t="s">
        <v>19</v>
      </c>
      <c r="D583" s="191">
        <v>7342.7</v>
      </c>
      <c r="E583" s="191">
        <v>0</v>
      </c>
      <c r="F583" s="192">
        <f t="shared" si="8"/>
        <v>0</v>
      </c>
    </row>
    <row r="584" spans="1:6" outlineLevel="7" x14ac:dyDescent="0.25">
      <c r="A584" s="189" t="s">
        <v>20</v>
      </c>
      <c r="B584" s="190" t="s">
        <v>463</v>
      </c>
      <c r="C584" s="190" t="s">
        <v>21</v>
      </c>
      <c r="D584" s="191">
        <v>140.4</v>
      </c>
      <c r="E584" s="191">
        <v>140.4</v>
      </c>
      <c r="F584" s="192">
        <f t="shared" ref="F584:F647" si="9">E584*100/D584</f>
        <v>100</v>
      </c>
    </row>
    <row r="585" spans="1:6" outlineLevel="2" x14ac:dyDescent="0.25">
      <c r="A585" s="185" t="s">
        <v>464</v>
      </c>
      <c r="B585" s="184" t="s">
        <v>465</v>
      </c>
      <c r="C585" s="184"/>
      <c r="D585" s="186">
        <v>900</v>
      </c>
      <c r="E585" s="186">
        <v>833.3</v>
      </c>
      <c r="F585" s="187">
        <f t="shared" si="9"/>
        <v>92.588888888888889</v>
      </c>
    </row>
    <row r="586" spans="1:6" outlineLevel="7" x14ac:dyDescent="0.25">
      <c r="A586" s="189" t="s">
        <v>20</v>
      </c>
      <c r="B586" s="190" t="s">
        <v>465</v>
      </c>
      <c r="C586" s="190" t="s">
        <v>21</v>
      </c>
      <c r="D586" s="191">
        <v>900</v>
      </c>
      <c r="E586" s="191">
        <v>833.3</v>
      </c>
      <c r="F586" s="192">
        <f t="shared" si="9"/>
        <v>92.588888888888889</v>
      </c>
    </row>
    <row r="587" spans="1:6" outlineLevel="2" x14ac:dyDescent="0.25">
      <c r="A587" s="185" t="s">
        <v>466</v>
      </c>
      <c r="B587" s="184" t="s">
        <v>467</v>
      </c>
      <c r="C587" s="184"/>
      <c r="D587" s="186">
        <v>550</v>
      </c>
      <c r="E587" s="186">
        <v>280.39999999999998</v>
      </c>
      <c r="F587" s="187">
        <f t="shared" si="9"/>
        <v>50.981818181818177</v>
      </c>
    </row>
    <row r="588" spans="1:6" outlineLevel="7" x14ac:dyDescent="0.25">
      <c r="A588" s="189" t="s">
        <v>18</v>
      </c>
      <c r="B588" s="190" t="s">
        <v>467</v>
      </c>
      <c r="C588" s="190" t="s">
        <v>19</v>
      </c>
      <c r="D588" s="191">
        <v>550</v>
      </c>
      <c r="E588" s="191">
        <v>280.39999999999998</v>
      </c>
      <c r="F588" s="192">
        <f t="shared" si="9"/>
        <v>50.981818181818177</v>
      </c>
    </row>
    <row r="589" spans="1:6" ht="26.4" outlineLevel="2" x14ac:dyDescent="0.25">
      <c r="A589" s="185" t="s">
        <v>468</v>
      </c>
      <c r="B589" s="184" t="s">
        <v>469</v>
      </c>
      <c r="C589" s="184"/>
      <c r="D589" s="186">
        <v>12000</v>
      </c>
      <c r="E589" s="186">
        <v>11158.5</v>
      </c>
      <c r="F589" s="187">
        <f t="shared" si="9"/>
        <v>92.987499999999997</v>
      </c>
    </row>
    <row r="590" spans="1:6" outlineLevel="7" x14ac:dyDescent="0.25">
      <c r="A590" s="189" t="s">
        <v>18</v>
      </c>
      <c r="B590" s="190" t="s">
        <v>469</v>
      </c>
      <c r="C590" s="190" t="s">
        <v>19</v>
      </c>
      <c r="D590" s="191">
        <v>12000</v>
      </c>
      <c r="E590" s="191">
        <v>11158.5</v>
      </c>
      <c r="F590" s="192">
        <f t="shared" si="9"/>
        <v>92.987499999999997</v>
      </c>
    </row>
    <row r="591" spans="1:6" ht="26.4" outlineLevel="2" x14ac:dyDescent="0.25">
      <c r="A591" s="185" t="s">
        <v>470</v>
      </c>
      <c r="B591" s="184" t="s">
        <v>471</v>
      </c>
      <c r="C591" s="184"/>
      <c r="D591" s="186">
        <v>31.5</v>
      </c>
      <c r="E591" s="186">
        <v>0</v>
      </c>
      <c r="F591" s="187">
        <f t="shared" si="9"/>
        <v>0</v>
      </c>
    </row>
    <row r="592" spans="1:6" outlineLevel="7" x14ac:dyDescent="0.25">
      <c r="A592" s="189" t="s">
        <v>18</v>
      </c>
      <c r="B592" s="190" t="s">
        <v>471</v>
      </c>
      <c r="C592" s="190" t="s">
        <v>19</v>
      </c>
      <c r="D592" s="191">
        <v>31.5</v>
      </c>
      <c r="E592" s="191">
        <v>0</v>
      </c>
      <c r="F592" s="192">
        <f t="shared" si="9"/>
        <v>0</v>
      </c>
    </row>
    <row r="593" spans="1:6" ht="26.4" outlineLevel="2" x14ac:dyDescent="0.25">
      <c r="A593" s="185" t="s">
        <v>472</v>
      </c>
      <c r="B593" s="184" t="s">
        <v>473</v>
      </c>
      <c r="C593" s="184"/>
      <c r="D593" s="186">
        <v>200000</v>
      </c>
      <c r="E593" s="186">
        <v>200000</v>
      </c>
      <c r="F593" s="187">
        <f t="shared" si="9"/>
        <v>100</v>
      </c>
    </row>
    <row r="594" spans="1:6" outlineLevel="7" x14ac:dyDescent="0.25">
      <c r="A594" s="189" t="s">
        <v>18</v>
      </c>
      <c r="B594" s="190" t="s">
        <v>473</v>
      </c>
      <c r="C594" s="190" t="s">
        <v>19</v>
      </c>
      <c r="D594" s="191">
        <v>200000</v>
      </c>
      <c r="E594" s="191">
        <v>200000</v>
      </c>
      <c r="F594" s="192">
        <f t="shared" si="9"/>
        <v>100</v>
      </c>
    </row>
    <row r="595" spans="1:6" ht="26.4" outlineLevel="2" x14ac:dyDescent="0.25">
      <c r="A595" s="185" t="s">
        <v>285</v>
      </c>
      <c r="B595" s="184" t="s">
        <v>286</v>
      </c>
      <c r="C595" s="184"/>
      <c r="D595" s="186">
        <v>63165.8</v>
      </c>
      <c r="E595" s="186">
        <v>57569.4</v>
      </c>
      <c r="F595" s="187">
        <f t="shared" si="9"/>
        <v>91.140142292189751</v>
      </c>
    </row>
    <row r="596" spans="1:6" outlineLevel="7" x14ac:dyDescent="0.25">
      <c r="A596" s="189" t="s">
        <v>18</v>
      </c>
      <c r="B596" s="190" t="s">
        <v>286</v>
      </c>
      <c r="C596" s="190" t="s">
        <v>19</v>
      </c>
      <c r="D596" s="191">
        <v>63165.8</v>
      </c>
      <c r="E596" s="191">
        <v>57569.4</v>
      </c>
      <c r="F596" s="192">
        <f t="shared" si="9"/>
        <v>91.140142292189751</v>
      </c>
    </row>
    <row r="597" spans="1:6" outlineLevel="2" x14ac:dyDescent="0.25">
      <c r="A597" s="185" t="s">
        <v>474</v>
      </c>
      <c r="B597" s="184" t="s">
        <v>475</v>
      </c>
      <c r="C597" s="184"/>
      <c r="D597" s="186">
        <v>9.5</v>
      </c>
      <c r="E597" s="186">
        <v>0</v>
      </c>
      <c r="F597" s="187">
        <f t="shared" si="9"/>
        <v>0</v>
      </c>
    </row>
    <row r="598" spans="1:6" outlineLevel="7" x14ac:dyDescent="0.25">
      <c r="A598" s="189" t="s">
        <v>18</v>
      </c>
      <c r="B598" s="190" t="s">
        <v>475</v>
      </c>
      <c r="C598" s="190" t="s">
        <v>19</v>
      </c>
      <c r="D598" s="191">
        <v>9.5</v>
      </c>
      <c r="E598" s="191">
        <v>0</v>
      </c>
      <c r="F598" s="192">
        <f t="shared" si="9"/>
        <v>0</v>
      </c>
    </row>
    <row r="599" spans="1:6" outlineLevel="1" x14ac:dyDescent="0.25">
      <c r="A599" s="185" t="s">
        <v>60</v>
      </c>
      <c r="B599" s="184" t="s">
        <v>61</v>
      </c>
      <c r="C599" s="184"/>
      <c r="D599" s="186">
        <v>270109.90000000002</v>
      </c>
      <c r="E599" s="186">
        <v>259445.9</v>
      </c>
      <c r="F599" s="187">
        <f t="shared" si="9"/>
        <v>96.051977361807161</v>
      </c>
    </row>
    <row r="600" spans="1:6" outlineLevel="2" x14ac:dyDescent="0.25">
      <c r="A600" s="185" t="s">
        <v>476</v>
      </c>
      <c r="B600" s="184" t="s">
        <v>477</v>
      </c>
      <c r="C600" s="184"/>
      <c r="D600" s="186">
        <v>52101.3</v>
      </c>
      <c r="E600" s="186">
        <v>50864.5</v>
      </c>
      <c r="F600" s="187">
        <f t="shared" si="9"/>
        <v>97.626162878853307</v>
      </c>
    </row>
    <row r="601" spans="1:6" ht="39.6" outlineLevel="7" x14ac:dyDescent="0.25">
      <c r="A601" s="189" t="s">
        <v>12</v>
      </c>
      <c r="B601" s="190" t="s">
        <v>477</v>
      </c>
      <c r="C601" s="190" t="s">
        <v>13</v>
      </c>
      <c r="D601" s="191">
        <v>34516.5</v>
      </c>
      <c r="E601" s="191">
        <v>34514.699999999997</v>
      </c>
      <c r="F601" s="192">
        <f t="shared" si="9"/>
        <v>99.994785102776916</v>
      </c>
    </row>
    <row r="602" spans="1:6" outlineLevel="7" x14ac:dyDescent="0.25">
      <c r="A602" s="189" t="s">
        <v>18</v>
      </c>
      <c r="B602" s="190" t="s">
        <v>477</v>
      </c>
      <c r="C602" s="190" t="s">
        <v>19</v>
      </c>
      <c r="D602" s="191">
        <v>8092.6</v>
      </c>
      <c r="E602" s="191">
        <v>7069.3</v>
      </c>
      <c r="F602" s="192">
        <f t="shared" si="9"/>
        <v>87.355114549094225</v>
      </c>
    </row>
    <row r="603" spans="1:6" ht="26.4" outlineLevel="7" x14ac:dyDescent="0.25">
      <c r="A603" s="189" t="s">
        <v>106</v>
      </c>
      <c r="B603" s="190" t="s">
        <v>477</v>
      </c>
      <c r="C603" s="190" t="s">
        <v>107</v>
      </c>
      <c r="D603" s="191">
        <v>8125</v>
      </c>
      <c r="E603" s="191">
        <v>7926.7</v>
      </c>
      <c r="F603" s="192">
        <f t="shared" si="9"/>
        <v>97.559384615384616</v>
      </c>
    </row>
    <row r="604" spans="1:6" outlineLevel="7" x14ac:dyDescent="0.25">
      <c r="A604" s="189" t="s">
        <v>20</v>
      </c>
      <c r="B604" s="190" t="s">
        <v>477</v>
      </c>
      <c r="C604" s="190" t="s">
        <v>21</v>
      </c>
      <c r="D604" s="191">
        <v>1367.2</v>
      </c>
      <c r="E604" s="191">
        <v>1353.9</v>
      </c>
      <c r="F604" s="192">
        <f t="shared" si="9"/>
        <v>99.027208894090109</v>
      </c>
    </row>
    <row r="605" spans="1:6" outlineLevel="2" x14ac:dyDescent="0.25">
      <c r="A605" s="185" t="s">
        <v>478</v>
      </c>
      <c r="B605" s="184" t="s">
        <v>479</v>
      </c>
      <c r="C605" s="184"/>
      <c r="D605" s="186">
        <v>98.7</v>
      </c>
      <c r="E605" s="186">
        <v>98.7</v>
      </c>
      <c r="F605" s="187">
        <f t="shared" si="9"/>
        <v>100</v>
      </c>
    </row>
    <row r="606" spans="1:6" outlineLevel="7" x14ac:dyDescent="0.25">
      <c r="A606" s="189" t="s">
        <v>18</v>
      </c>
      <c r="B606" s="190" t="s">
        <v>479</v>
      </c>
      <c r="C606" s="190" t="s">
        <v>19</v>
      </c>
      <c r="D606" s="191">
        <v>98.7</v>
      </c>
      <c r="E606" s="191">
        <v>98.7</v>
      </c>
      <c r="F606" s="192">
        <f t="shared" si="9"/>
        <v>100</v>
      </c>
    </row>
    <row r="607" spans="1:6" outlineLevel="2" x14ac:dyDescent="0.25">
      <c r="A607" s="185" t="s">
        <v>480</v>
      </c>
      <c r="B607" s="184" t="s">
        <v>481</v>
      </c>
      <c r="C607" s="184"/>
      <c r="D607" s="186">
        <v>98208.6</v>
      </c>
      <c r="E607" s="186">
        <v>91820.6</v>
      </c>
      <c r="F607" s="187">
        <f t="shared" si="9"/>
        <v>93.495477992762332</v>
      </c>
    </row>
    <row r="608" spans="1:6" outlineLevel="7" x14ac:dyDescent="0.25">
      <c r="A608" s="189" t="s">
        <v>18</v>
      </c>
      <c r="B608" s="190" t="s">
        <v>481</v>
      </c>
      <c r="C608" s="190" t="s">
        <v>19</v>
      </c>
      <c r="D608" s="191">
        <v>98208.6</v>
      </c>
      <c r="E608" s="191">
        <v>91820.6</v>
      </c>
      <c r="F608" s="192">
        <f t="shared" si="9"/>
        <v>93.495477992762332</v>
      </c>
    </row>
    <row r="609" spans="1:6" outlineLevel="2" x14ac:dyDescent="0.25">
      <c r="A609" s="185" t="s">
        <v>482</v>
      </c>
      <c r="B609" s="184" t="s">
        <v>483</v>
      </c>
      <c r="C609" s="184"/>
      <c r="D609" s="186">
        <v>4935</v>
      </c>
      <c r="E609" s="186">
        <v>4935</v>
      </c>
      <c r="F609" s="187">
        <f t="shared" si="9"/>
        <v>100</v>
      </c>
    </row>
    <row r="610" spans="1:6" outlineLevel="7" x14ac:dyDescent="0.25">
      <c r="A610" s="189" t="s">
        <v>20</v>
      </c>
      <c r="B610" s="190" t="s">
        <v>483</v>
      </c>
      <c r="C610" s="190" t="s">
        <v>21</v>
      </c>
      <c r="D610" s="191">
        <v>4935</v>
      </c>
      <c r="E610" s="191">
        <v>4935</v>
      </c>
      <c r="F610" s="192">
        <f t="shared" si="9"/>
        <v>100</v>
      </c>
    </row>
    <row r="611" spans="1:6" ht="52.8" outlineLevel="2" x14ac:dyDescent="0.25">
      <c r="A611" s="193" t="s">
        <v>484</v>
      </c>
      <c r="B611" s="184" t="s">
        <v>485</v>
      </c>
      <c r="C611" s="184"/>
      <c r="D611" s="186">
        <v>14839</v>
      </c>
      <c r="E611" s="186">
        <v>14278.5</v>
      </c>
      <c r="F611" s="187">
        <f t="shared" si="9"/>
        <v>96.222791293213831</v>
      </c>
    </row>
    <row r="612" spans="1:6" outlineLevel="7" x14ac:dyDescent="0.25">
      <c r="A612" s="189" t="s">
        <v>18</v>
      </c>
      <c r="B612" s="190" t="s">
        <v>485</v>
      </c>
      <c r="C612" s="190" t="s">
        <v>19</v>
      </c>
      <c r="D612" s="191">
        <v>14839</v>
      </c>
      <c r="E612" s="191">
        <v>14278.5</v>
      </c>
      <c r="F612" s="192">
        <f t="shared" si="9"/>
        <v>96.222791293213831</v>
      </c>
    </row>
    <row r="613" spans="1:6" ht="26.4" outlineLevel="2" x14ac:dyDescent="0.25">
      <c r="A613" s="185" t="s">
        <v>486</v>
      </c>
      <c r="B613" s="184" t="s">
        <v>487</v>
      </c>
      <c r="C613" s="184"/>
      <c r="D613" s="186">
        <v>65766.5</v>
      </c>
      <c r="E613" s="186">
        <v>65766.399999999994</v>
      </c>
      <c r="F613" s="187">
        <f t="shared" si="9"/>
        <v>99.999847946903046</v>
      </c>
    </row>
    <row r="614" spans="1:6" outlineLevel="7" x14ac:dyDescent="0.25">
      <c r="A614" s="189" t="s">
        <v>20</v>
      </c>
      <c r="B614" s="190" t="s">
        <v>487</v>
      </c>
      <c r="C614" s="190" t="s">
        <v>21</v>
      </c>
      <c r="D614" s="191">
        <v>65766.5</v>
      </c>
      <c r="E614" s="191">
        <v>65766.399999999994</v>
      </c>
      <c r="F614" s="192">
        <f t="shared" si="9"/>
        <v>99.999847946903046</v>
      </c>
    </row>
    <row r="615" spans="1:6" outlineLevel="2" x14ac:dyDescent="0.25">
      <c r="A615" s="185" t="s">
        <v>488</v>
      </c>
      <c r="B615" s="184" t="s">
        <v>489</v>
      </c>
      <c r="C615" s="184"/>
      <c r="D615" s="186">
        <v>698.6</v>
      </c>
      <c r="E615" s="186">
        <v>0</v>
      </c>
      <c r="F615" s="187">
        <f t="shared" si="9"/>
        <v>0</v>
      </c>
    </row>
    <row r="616" spans="1:6" outlineLevel="7" x14ac:dyDescent="0.25">
      <c r="A616" s="189" t="s">
        <v>18</v>
      </c>
      <c r="B616" s="190" t="s">
        <v>489</v>
      </c>
      <c r="C616" s="190" t="s">
        <v>19</v>
      </c>
      <c r="D616" s="191">
        <v>698.6</v>
      </c>
      <c r="E616" s="191">
        <v>0</v>
      </c>
      <c r="F616" s="192">
        <f t="shared" si="9"/>
        <v>0</v>
      </c>
    </row>
    <row r="617" spans="1:6" outlineLevel="2" x14ac:dyDescent="0.25">
      <c r="A617" s="185" t="s">
        <v>490</v>
      </c>
      <c r="B617" s="184" t="s">
        <v>491</v>
      </c>
      <c r="C617" s="184"/>
      <c r="D617" s="186">
        <v>1680</v>
      </c>
      <c r="E617" s="186">
        <v>1679.4</v>
      </c>
      <c r="F617" s="187">
        <f t="shared" si="9"/>
        <v>99.964285714285708</v>
      </c>
    </row>
    <row r="618" spans="1:6" outlineLevel="7" x14ac:dyDescent="0.25">
      <c r="A618" s="189" t="s">
        <v>18</v>
      </c>
      <c r="B618" s="190" t="s">
        <v>491</v>
      </c>
      <c r="C618" s="190" t="s">
        <v>19</v>
      </c>
      <c r="D618" s="191">
        <v>1680</v>
      </c>
      <c r="E618" s="191">
        <v>1679.4</v>
      </c>
      <c r="F618" s="192">
        <f t="shared" si="9"/>
        <v>99.964285714285708</v>
      </c>
    </row>
    <row r="619" spans="1:6" ht="26.4" outlineLevel="2" x14ac:dyDescent="0.25">
      <c r="A619" s="185" t="s">
        <v>492</v>
      </c>
      <c r="B619" s="184" t="s">
        <v>493</v>
      </c>
      <c r="C619" s="184"/>
      <c r="D619" s="186">
        <v>5775</v>
      </c>
      <c r="E619" s="186">
        <v>5620.4</v>
      </c>
      <c r="F619" s="187">
        <f t="shared" si="9"/>
        <v>97.32294372294372</v>
      </c>
    </row>
    <row r="620" spans="1:6" outlineLevel="7" x14ac:dyDescent="0.25">
      <c r="A620" s="189" t="s">
        <v>18</v>
      </c>
      <c r="B620" s="190" t="s">
        <v>493</v>
      </c>
      <c r="C620" s="190" t="s">
        <v>19</v>
      </c>
      <c r="D620" s="191">
        <v>5775</v>
      </c>
      <c r="E620" s="191">
        <v>5620.4</v>
      </c>
      <c r="F620" s="192">
        <f t="shared" si="9"/>
        <v>97.32294372294372</v>
      </c>
    </row>
    <row r="621" spans="1:6" ht="26.4" outlineLevel="2" x14ac:dyDescent="0.25">
      <c r="A621" s="185" t="s">
        <v>494</v>
      </c>
      <c r="B621" s="184" t="s">
        <v>495</v>
      </c>
      <c r="C621" s="184"/>
      <c r="D621" s="186">
        <v>2062</v>
      </c>
      <c r="E621" s="186">
        <v>889.4</v>
      </c>
      <c r="F621" s="187">
        <f t="shared" si="9"/>
        <v>43.132880698351116</v>
      </c>
    </row>
    <row r="622" spans="1:6" outlineLevel="7" x14ac:dyDescent="0.25">
      <c r="A622" s="189" t="s">
        <v>18</v>
      </c>
      <c r="B622" s="190" t="s">
        <v>495</v>
      </c>
      <c r="C622" s="190" t="s">
        <v>19</v>
      </c>
      <c r="D622" s="191">
        <v>2062</v>
      </c>
      <c r="E622" s="191">
        <v>889.4</v>
      </c>
      <c r="F622" s="192">
        <f t="shared" si="9"/>
        <v>43.132880698351116</v>
      </c>
    </row>
    <row r="623" spans="1:6" outlineLevel="2" x14ac:dyDescent="0.25">
      <c r="A623" s="185" t="s">
        <v>482</v>
      </c>
      <c r="B623" s="184" t="s">
        <v>496</v>
      </c>
      <c r="C623" s="184"/>
      <c r="D623" s="186">
        <v>17766.3</v>
      </c>
      <c r="E623" s="186">
        <v>17766.3</v>
      </c>
      <c r="F623" s="187">
        <f t="shared" si="9"/>
        <v>100</v>
      </c>
    </row>
    <row r="624" spans="1:6" outlineLevel="7" x14ac:dyDescent="0.25">
      <c r="A624" s="189" t="s">
        <v>18</v>
      </c>
      <c r="B624" s="190" t="s">
        <v>496</v>
      </c>
      <c r="C624" s="190" t="s">
        <v>19</v>
      </c>
      <c r="D624" s="191">
        <v>17766.3</v>
      </c>
      <c r="E624" s="191">
        <v>17766.3</v>
      </c>
      <c r="F624" s="192">
        <f t="shared" si="9"/>
        <v>100</v>
      </c>
    </row>
    <row r="625" spans="1:6" ht="26.4" outlineLevel="2" x14ac:dyDescent="0.25">
      <c r="A625" s="185" t="s">
        <v>62</v>
      </c>
      <c r="B625" s="184" t="s">
        <v>63</v>
      </c>
      <c r="C625" s="184"/>
      <c r="D625" s="186">
        <v>540</v>
      </c>
      <c r="E625" s="186">
        <v>358.9</v>
      </c>
      <c r="F625" s="187">
        <f t="shared" si="9"/>
        <v>66.462962962962962</v>
      </c>
    </row>
    <row r="626" spans="1:6" ht="39.6" outlineLevel="7" x14ac:dyDescent="0.25">
      <c r="A626" s="189" t="s">
        <v>12</v>
      </c>
      <c r="B626" s="190" t="s">
        <v>63</v>
      </c>
      <c r="C626" s="190" t="s">
        <v>13</v>
      </c>
      <c r="D626" s="191">
        <v>512.9</v>
      </c>
      <c r="E626" s="191">
        <v>345.4</v>
      </c>
      <c r="F626" s="192">
        <f t="shared" si="9"/>
        <v>67.342561902905047</v>
      </c>
    </row>
    <row r="627" spans="1:6" outlineLevel="7" x14ac:dyDescent="0.25">
      <c r="A627" s="189" t="s">
        <v>18</v>
      </c>
      <c r="B627" s="190" t="s">
        <v>63</v>
      </c>
      <c r="C627" s="190" t="s">
        <v>19</v>
      </c>
      <c r="D627" s="191">
        <v>27.1</v>
      </c>
      <c r="E627" s="191">
        <v>13.5</v>
      </c>
      <c r="F627" s="192">
        <f t="shared" si="9"/>
        <v>49.815498154981547</v>
      </c>
    </row>
    <row r="628" spans="1:6" outlineLevel="2" x14ac:dyDescent="0.25">
      <c r="A628" s="185" t="s">
        <v>482</v>
      </c>
      <c r="B628" s="184" t="s">
        <v>497</v>
      </c>
      <c r="C628" s="184"/>
      <c r="D628" s="186">
        <v>5639</v>
      </c>
      <c r="E628" s="186">
        <v>5367.7</v>
      </c>
      <c r="F628" s="187">
        <f t="shared" si="9"/>
        <v>95.188863273630076</v>
      </c>
    </row>
    <row r="629" spans="1:6" outlineLevel="7" x14ac:dyDescent="0.25">
      <c r="A629" s="189" t="s">
        <v>18</v>
      </c>
      <c r="B629" s="190" t="s">
        <v>497</v>
      </c>
      <c r="C629" s="190" t="s">
        <v>19</v>
      </c>
      <c r="D629" s="191">
        <v>5639</v>
      </c>
      <c r="E629" s="191">
        <v>5367.7</v>
      </c>
      <c r="F629" s="192">
        <f t="shared" si="9"/>
        <v>95.188863273630076</v>
      </c>
    </row>
    <row r="630" spans="1:6" ht="26.4" outlineLevel="1" x14ac:dyDescent="0.25">
      <c r="A630" s="185" t="s">
        <v>324</v>
      </c>
      <c r="B630" s="184" t="s">
        <v>325</v>
      </c>
      <c r="C630" s="184"/>
      <c r="D630" s="186">
        <v>87682.4</v>
      </c>
      <c r="E630" s="186">
        <v>29246.9</v>
      </c>
      <c r="F630" s="187">
        <f t="shared" si="9"/>
        <v>33.355496656113431</v>
      </c>
    </row>
    <row r="631" spans="1:6" ht="26.4" outlineLevel="2" x14ac:dyDescent="0.25">
      <c r="A631" s="185" t="s">
        <v>326</v>
      </c>
      <c r="B631" s="184" t="s">
        <v>327</v>
      </c>
      <c r="C631" s="184"/>
      <c r="D631" s="186">
        <v>800</v>
      </c>
      <c r="E631" s="186">
        <v>0</v>
      </c>
      <c r="F631" s="187">
        <f t="shared" si="9"/>
        <v>0</v>
      </c>
    </row>
    <row r="632" spans="1:6" outlineLevel="7" x14ac:dyDescent="0.25">
      <c r="A632" s="189" t="s">
        <v>18</v>
      </c>
      <c r="B632" s="190" t="s">
        <v>327</v>
      </c>
      <c r="C632" s="190" t="s">
        <v>19</v>
      </c>
      <c r="D632" s="191">
        <v>800</v>
      </c>
      <c r="E632" s="191">
        <v>0</v>
      </c>
      <c r="F632" s="192">
        <f t="shared" si="9"/>
        <v>0</v>
      </c>
    </row>
    <row r="633" spans="1:6" outlineLevel="2" x14ac:dyDescent="0.25">
      <c r="A633" s="185" t="s">
        <v>328</v>
      </c>
      <c r="B633" s="184" t="s">
        <v>329</v>
      </c>
      <c r="C633" s="184"/>
      <c r="D633" s="186">
        <v>4951.2</v>
      </c>
      <c r="E633" s="186">
        <v>4951.1000000000004</v>
      </c>
      <c r="F633" s="187">
        <f t="shared" si="9"/>
        <v>99.997980287607064</v>
      </c>
    </row>
    <row r="634" spans="1:6" outlineLevel="7" x14ac:dyDescent="0.25">
      <c r="A634" s="189" t="s">
        <v>20</v>
      </c>
      <c r="B634" s="190" t="s">
        <v>329</v>
      </c>
      <c r="C634" s="190" t="s">
        <v>21</v>
      </c>
      <c r="D634" s="191">
        <v>4951.2</v>
      </c>
      <c r="E634" s="191">
        <v>4951.1000000000004</v>
      </c>
      <c r="F634" s="192">
        <f t="shared" si="9"/>
        <v>99.997980287607064</v>
      </c>
    </row>
    <row r="635" spans="1:6" ht="26.4" outlineLevel="2" x14ac:dyDescent="0.25">
      <c r="A635" s="185" t="s">
        <v>436</v>
      </c>
      <c r="B635" s="184" t="s">
        <v>437</v>
      </c>
      <c r="C635" s="184"/>
      <c r="D635" s="186">
        <v>464</v>
      </c>
      <c r="E635" s="186">
        <v>0</v>
      </c>
      <c r="F635" s="187">
        <f t="shared" si="9"/>
        <v>0</v>
      </c>
    </row>
    <row r="636" spans="1:6" outlineLevel="7" x14ac:dyDescent="0.25">
      <c r="A636" s="189" t="s">
        <v>20</v>
      </c>
      <c r="B636" s="190" t="s">
        <v>437</v>
      </c>
      <c r="C636" s="190" t="s">
        <v>21</v>
      </c>
      <c r="D636" s="191">
        <v>464</v>
      </c>
      <c r="E636" s="191">
        <v>0</v>
      </c>
      <c r="F636" s="192">
        <f t="shared" si="9"/>
        <v>0</v>
      </c>
    </row>
    <row r="637" spans="1:6" ht="26.4" outlineLevel="2" x14ac:dyDescent="0.25">
      <c r="A637" s="185" t="s">
        <v>330</v>
      </c>
      <c r="B637" s="184" t="s">
        <v>331</v>
      </c>
      <c r="C637" s="184"/>
      <c r="D637" s="186">
        <v>4062.7</v>
      </c>
      <c r="E637" s="186">
        <v>0</v>
      </c>
      <c r="F637" s="187">
        <f t="shared" si="9"/>
        <v>0</v>
      </c>
    </row>
    <row r="638" spans="1:6" outlineLevel="7" x14ac:dyDescent="0.25">
      <c r="A638" s="189" t="s">
        <v>20</v>
      </c>
      <c r="B638" s="190" t="s">
        <v>331</v>
      </c>
      <c r="C638" s="190" t="s">
        <v>21</v>
      </c>
      <c r="D638" s="191">
        <v>4062.7</v>
      </c>
      <c r="E638" s="191">
        <v>0</v>
      </c>
      <c r="F638" s="192">
        <f t="shared" si="9"/>
        <v>0</v>
      </c>
    </row>
    <row r="639" spans="1:6" ht="26.4" outlineLevel="2" x14ac:dyDescent="0.25">
      <c r="A639" s="185" t="s">
        <v>332</v>
      </c>
      <c r="B639" s="184" t="s">
        <v>333</v>
      </c>
      <c r="C639" s="184"/>
      <c r="D639" s="186">
        <v>8236.2999999999993</v>
      </c>
      <c r="E639" s="186">
        <v>1548.5</v>
      </c>
      <c r="F639" s="187">
        <f t="shared" si="9"/>
        <v>18.800917887886552</v>
      </c>
    </row>
    <row r="640" spans="1:6" outlineLevel="7" x14ac:dyDescent="0.25">
      <c r="A640" s="189" t="s">
        <v>20</v>
      </c>
      <c r="B640" s="190" t="s">
        <v>333</v>
      </c>
      <c r="C640" s="190" t="s">
        <v>21</v>
      </c>
      <c r="D640" s="191">
        <v>8236.2999999999993</v>
      </c>
      <c r="E640" s="191">
        <v>1548.5</v>
      </c>
      <c r="F640" s="192">
        <f t="shared" si="9"/>
        <v>18.800917887886552</v>
      </c>
    </row>
    <row r="641" spans="1:6" outlineLevel="2" x14ac:dyDescent="0.25">
      <c r="A641" s="185" t="s">
        <v>334</v>
      </c>
      <c r="B641" s="184" t="s">
        <v>335</v>
      </c>
      <c r="C641" s="184"/>
      <c r="D641" s="186">
        <v>22000</v>
      </c>
      <c r="E641" s="186">
        <v>6220.7</v>
      </c>
      <c r="F641" s="187">
        <f t="shared" si="9"/>
        <v>28.275909090909092</v>
      </c>
    </row>
    <row r="642" spans="1:6" outlineLevel="7" x14ac:dyDescent="0.25">
      <c r="A642" s="189" t="s">
        <v>20</v>
      </c>
      <c r="B642" s="190" t="s">
        <v>335</v>
      </c>
      <c r="C642" s="190" t="s">
        <v>21</v>
      </c>
      <c r="D642" s="191">
        <v>22000</v>
      </c>
      <c r="E642" s="191">
        <v>6220.7</v>
      </c>
      <c r="F642" s="192">
        <f t="shared" si="9"/>
        <v>28.275909090909092</v>
      </c>
    </row>
    <row r="643" spans="1:6" ht="26.4" outlineLevel="2" x14ac:dyDescent="0.25">
      <c r="A643" s="185" t="s">
        <v>336</v>
      </c>
      <c r="B643" s="184" t="s">
        <v>337</v>
      </c>
      <c r="C643" s="184"/>
      <c r="D643" s="186">
        <v>12507.3</v>
      </c>
      <c r="E643" s="186">
        <v>0</v>
      </c>
      <c r="F643" s="187">
        <f t="shared" si="9"/>
        <v>0</v>
      </c>
    </row>
    <row r="644" spans="1:6" ht="26.4" outlineLevel="7" x14ac:dyDescent="0.25">
      <c r="A644" s="189" t="s">
        <v>106</v>
      </c>
      <c r="B644" s="190" t="s">
        <v>337</v>
      </c>
      <c r="C644" s="190" t="s">
        <v>107</v>
      </c>
      <c r="D644" s="191">
        <v>12507.3</v>
      </c>
      <c r="E644" s="191">
        <v>0</v>
      </c>
      <c r="F644" s="192">
        <f t="shared" si="9"/>
        <v>0</v>
      </c>
    </row>
    <row r="645" spans="1:6" outlineLevel="2" x14ac:dyDescent="0.25">
      <c r="A645" s="185" t="s">
        <v>338</v>
      </c>
      <c r="B645" s="184" t="s">
        <v>339</v>
      </c>
      <c r="C645" s="184"/>
      <c r="D645" s="186">
        <v>60</v>
      </c>
      <c r="E645" s="186">
        <v>0</v>
      </c>
      <c r="F645" s="187">
        <f t="shared" si="9"/>
        <v>0</v>
      </c>
    </row>
    <row r="646" spans="1:6" outlineLevel="7" x14ac:dyDescent="0.25">
      <c r="A646" s="189" t="s">
        <v>18</v>
      </c>
      <c r="B646" s="190" t="s">
        <v>339</v>
      </c>
      <c r="C646" s="190" t="s">
        <v>19</v>
      </c>
      <c r="D646" s="191">
        <v>60</v>
      </c>
      <c r="E646" s="191">
        <v>0</v>
      </c>
      <c r="F646" s="192">
        <f t="shared" si="9"/>
        <v>0</v>
      </c>
    </row>
    <row r="647" spans="1:6" outlineLevel="2" x14ac:dyDescent="0.25">
      <c r="A647" s="185" t="s">
        <v>340</v>
      </c>
      <c r="B647" s="184" t="s">
        <v>341</v>
      </c>
      <c r="C647" s="184"/>
      <c r="D647" s="186">
        <v>32290.5</v>
      </c>
      <c r="E647" s="186">
        <v>16526.599999999999</v>
      </c>
      <c r="F647" s="187">
        <f t="shared" si="9"/>
        <v>51.180997507006694</v>
      </c>
    </row>
    <row r="648" spans="1:6" outlineLevel="7" x14ac:dyDescent="0.25">
      <c r="A648" s="189" t="s">
        <v>20</v>
      </c>
      <c r="B648" s="190" t="s">
        <v>341</v>
      </c>
      <c r="C648" s="190" t="s">
        <v>21</v>
      </c>
      <c r="D648" s="191">
        <v>32290.5</v>
      </c>
      <c r="E648" s="191">
        <v>16526.599999999999</v>
      </c>
      <c r="F648" s="192">
        <f t="shared" ref="F648:F711" si="10">E648*100/D648</f>
        <v>51.180997507006694</v>
      </c>
    </row>
    <row r="649" spans="1:6" outlineLevel="2" x14ac:dyDescent="0.25">
      <c r="A649" s="185" t="s">
        <v>342</v>
      </c>
      <c r="B649" s="184" t="s">
        <v>343</v>
      </c>
      <c r="C649" s="184"/>
      <c r="D649" s="186">
        <v>2310.4</v>
      </c>
      <c r="E649" s="186">
        <v>0</v>
      </c>
      <c r="F649" s="187">
        <f t="shared" si="10"/>
        <v>0</v>
      </c>
    </row>
    <row r="650" spans="1:6" outlineLevel="7" x14ac:dyDescent="0.25">
      <c r="A650" s="189" t="s">
        <v>18</v>
      </c>
      <c r="B650" s="190" t="s">
        <v>343</v>
      </c>
      <c r="C650" s="190" t="s">
        <v>19</v>
      </c>
      <c r="D650" s="191">
        <v>2310.4</v>
      </c>
      <c r="E650" s="191">
        <v>0</v>
      </c>
      <c r="F650" s="192">
        <f t="shared" si="10"/>
        <v>0</v>
      </c>
    </row>
    <row r="651" spans="1:6" outlineLevel="1" x14ac:dyDescent="0.25">
      <c r="A651" s="185" t="s">
        <v>691</v>
      </c>
      <c r="B651" s="184" t="s">
        <v>692</v>
      </c>
      <c r="C651" s="184"/>
      <c r="D651" s="186">
        <v>20</v>
      </c>
      <c r="E651" s="186">
        <v>0</v>
      </c>
      <c r="F651" s="187">
        <f t="shared" si="10"/>
        <v>0</v>
      </c>
    </row>
    <row r="652" spans="1:6" outlineLevel="2" x14ac:dyDescent="0.25">
      <c r="A652" s="185" t="s">
        <v>693</v>
      </c>
      <c r="B652" s="184" t="s">
        <v>694</v>
      </c>
      <c r="C652" s="184"/>
      <c r="D652" s="186">
        <v>20</v>
      </c>
      <c r="E652" s="186">
        <v>0</v>
      </c>
      <c r="F652" s="187">
        <f t="shared" si="10"/>
        <v>0</v>
      </c>
    </row>
    <row r="653" spans="1:6" outlineLevel="7" x14ac:dyDescent="0.25">
      <c r="A653" s="189" t="s">
        <v>18</v>
      </c>
      <c r="B653" s="190" t="s">
        <v>694</v>
      </c>
      <c r="C653" s="190" t="s">
        <v>19</v>
      </c>
      <c r="D653" s="191">
        <v>20</v>
      </c>
      <c r="E653" s="191">
        <v>0</v>
      </c>
      <c r="F653" s="192">
        <f t="shared" si="10"/>
        <v>0</v>
      </c>
    </row>
    <row r="654" spans="1:6" x14ac:dyDescent="0.25">
      <c r="A654" s="185" t="s">
        <v>148</v>
      </c>
      <c r="B654" s="184" t="s">
        <v>149</v>
      </c>
      <c r="C654" s="184"/>
      <c r="D654" s="186">
        <v>95630.5</v>
      </c>
      <c r="E654" s="186">
        <v>88971</v>
      </c>
      <c r="F654" s="187">
        <f t="shared" si="10"/>
        <v>93.036217524743677</v>
      </c>
    </row>
    <row r="655" spans="1:6" ht="26.4" outlineLevel="1" x14ac:dyDescent="0.25">
      <c r="A655" s="185" t="s">
        <v>289</v>
      </c>
      <c r="B655" s="184" t="s">
        <v>290</v>
      </c>
      <c r="C655" s="184"/>
      <c r="D655" s="186">
        <v>10997.2</v>
      </c>
      <c r="E655" s="186">
        <v>10815.2</v>
      </c>
      <c r="F655" s="187">
        <f t="shared" si="10"/>
        <v>98.345033281198837</v>
      </c>
    </row>
    <row r="656" spans="1:6" ht="26.4" outlineLevel="2" x14ac:dyDescent="0.25">
      <c r="A656" s="185" t="s">
        <v>291</v>
      </c>
      <c r="B656" s="184" t="s">
        <v>292</v>
      </c>
      <c r="C656" s="184"/>
      <c r="D656" s="186">
        <v>3245</v>
      </c>
      <c r="E656" s="186">
        <v>3208.4</v>
      </c>
      <c r="F656" s="187">
        <f t="shared" si="10"/>
        <v>98.872110939907543</v>
      </c>
    </row>
    <row r="657" spans="1:6" outlineLevel="7" x14ac:dyDescent="0.25">
      <c r="A657" s="189" t="s">
        <v>18</v>
      </c>
      <c r="B657" s="190" t="s">
        <v>292</v>
      </c>
      <c r="C657" s="190" t="s">
        <v>19</v>
      </c>
      <c r="D657" s="191">
        <v>3245</v>
      </c>
      <c r="E657" s="191">
        <v>3208.4</v>
      </c>
      <c r="F657" s="192">
        <f t="shared" si="10"/>
        <v>98.872110939907543</v>
      </c>
    </row>
    <row r="658" spans="1:6" ht="39.6" outlineLevel="2" x14ac:dyDescent="0.25">
      <c r="A658" s="185" t="s">
        <v>293</v>
      </c>
      <c r="B658" s="184" t="s">
        <v>294</v>
      </c>
      <c r="C658" s="184"/>
      <c r="D658" s="186">
        <v>296</v>
      </c>
      <c r="E658" s="186">
        <v>295.5</v>
      </c>
      <c r="F658" s="187">
        <f t="shared" si="10"/>
        <v>99.831081081081081</v>
      </c>
    </row>
    <row r="659" spans="1:6" outlineLevel="7" x14ac:dyDescent="0.25">
      <c r="A659" s="189" t="s">
        <v>18</v>
      </c>
      <c r="B659" s="190" t="s">
        <v>294</v>
      </c>
      <c r="C659" s="190" t="s">
        <v>19</v>
      </c>
      <c r="D659" s="191">
        <v>296</v>
      </c>
      <c r="E659" s="191">
        <v>295.5</v>
      </c>
      <c r="F659" s="192">
        <f t="shared" si="10"/>
        <v>99.831081081081081</v>
      </c>
    </row>
    <row r="660" spans="1:6" ht="26.4" outlineLevel="2" x14ac:dyDescent="0.25">
      <c r="A660" s="185" t="s">
        <v>295</v>
      </c>
      <c r="B660" s="184" t="s">
        <v>296</v>
      </c>
      <c r="C660" s="184"/>
      <c r="D660" s="186">
        <v>1511.4</v>
      </c>
      <c r="E660" s="186">
        <v>1510.9</v>
      </c>
      <c r="F660" s="187">
        <f t="shared" si="10"/>
        <v>99.966918089188823</v>
      </c>
    </row>
    <row r="661" spans="1:6" outlineLevel="7" x14ac:dyDescent="0.25">
      <c r="A661" s="189" t="s">
        <v>18</v>
      </c>
      <c r="B661" s="190" t="s">
        <v>296</v>
      </c>
      <c r="C661" s="190" t="s">
        <v>19</v>
      </c>
      <c r="D661" s="191">
        <v>1511.4</v>
      </c>
      <c r="E661" s="191">
        <v>1510.9</v>
      </c>
      <c r="F661" s="192">
        <f t="shared" si="10"/>
        <v>99.966918089188823</v>
      </c>
    </row>
    <row r="662" spans="1:6" ht="39.6" outlineLevel="2" x14ac:dyDescent="0.25">
      <c r="A662" s="185" t="s">
        <v>297</v>
      </c>
      <c r="B662" s="184" t="s">
        <v>298</v>
      </c>
      <c r="C662" s="184"/>
      <c r="D662" s="186">
        <v>5426.6</v>
      </c>
      <c r="E662" s="186">
        <v>5426.5</v>
      </c>
      <c r="F662" s="187">
        <f t="shared" si="10"/>
        <v>99.998157225518739</v>
      </c>
    </row>
    <row r="663" spans="1:6" outlineLevel="7" x14ac:dyDescent="0.25">
      <c r="A663" s="189" t="s">
        <v>18</v>
      </c>
      <c r="B663" s="190" t="s">
        <v>298</v>
      </c>
      <c r="C663" s="190" t="s">
        <v>19</v>
      </c>
      <c r="D663" s="191">
        <v>5426.6</v>
      </c>
      <c r="E663" s="191">
        <v>5426.5</v>
      </c>
      <c r="F663" s="192">
        <f t="shared" si="10"/>
        <v>99.998157225518739</v>
      </c>
    </row>
    <row r="664" spans="1:6" ht="26.4" outlineLevel="2" x14ac:dyDescent="0.25">
      <c r="A664" s="185" t="s">
        <v>299</v>
      </c>
      <c r="B664" s="184" t="s">
        <v>300</v>
      </c>
      <c r="C664" s="184"/>
      <c r="D664" s="186">
        <v>431</v>
      </c>
      <c r="E664" s="186">
        <v>287.10000000000002</v>
      </c>
      <c r="F664" s="187">
        <f t="shared" si="10"/>
        <v>66.612529002320187</v>
      </c>
    </row>
    <row r="665" spans="1:6" outlineLevel="7" x14ac:dyDescent="0.25">
      <c r="A665" s="189" t="s">
        <v>18</v>
      </c>
      <c r="B665" s="190" t="s">
        <v>300</v>
      </c>
      <c r="C665" s="190" t="s">
        <v>19</v>
      </c>
      <c r="D665" s="191">
        <v>431</v>
      </c>
      <c r="E665" s="191">
        <v>287.10000000000002</v>
      </c>
      <c r="F665" s="192">
        <f t="shared" si="10"/>
        <v>66.612529002320187</v>
      </c>
    </row>
    <row r="666" spans="1:6" ht="26.4" outlineLevel="2" x14ac:dyDescent="0.25">
      <c r="A666" s="185" t="s">
        <v>301</v>
      </c>
      <c r="B666" s="184" t="s">
        <v>302</v>
      </c>
      <c r="C666" s="184"/>
      <c r="D666" s="186">
        <v>87.2</v>
      </c>
      <c r="E666" s="186">
        <v>86.7</v>
      </c>
      <c r="F666" s="187">
        <f t="shared" si="10"/>
        <v>99.426605504587158</v>
      </c>
    </row>
    <row r="667" spans="1:6" outlineLevel="7" x14ac:dyDescent="0.25">
      <c r="A667" s="189" t="s">
        <v>18</v>
      </c>
      <c r="B667" s="190" t="s">
        <v>302</v>
      </c>
      <c r="C667" s="190" t="s">
        <v>19</v>
      </c>
      <c r="D667" s="191">
        <v>87.2</v>
      </c>
      <c r="E667" s="191">
        <v>86.7</v>
      </c>
      <c r="F667" s="192">
        <f t="shared" si="10"/>
        <v>99.426605504587158</v>
      </c>
    </row>
    <row r="668" spans="1:6" ht="39.6" outlineLevel="1" x14ac:dyDescent="0.25">
      <c r="A668" s="185" t="s">
        <v>150</v>
      </c>
      <c r="B668" s="184" t="s">
        <v>151</v>
      </c>
      <c r="C668" s="184"/>
      <c r="D668" s="186">
        <v>84633.3</v>
      </c>
      <c r="E668" s="186">
        <v>78155.7</v>
      </c>
      <c r="F668" s="187">
        <f t="shared" si="10"/>
        <v>92.346275047764877</v>
      </c>
    </row>
    <row r="669" spans="1:6" outlineLevel="2" x14ac:dyDescent="0.25">
      <c r="A669" s="185" t="s">
        <v>152</v>
      </c>
      <c r="B669" s="184" t="s">
        <v>153</v>
      </c>
      <c r="C669" s="184"/>
      <c r="D669" s="186">
        <v>79166.8</v>
      </c>
      <c r="E669" s="186">
        <v>73587.100000000006</v>
      </c>
      <c r="F669" s="187">
        <f t="shared" si="10"/>
        <v>92.951969765103556</v>
      </c>
    </row>
    <row r="670" spans="1:6" ht="39.6" outlineLevel="7" x14ac:dyDescent="0.25">
      <c r="A670" s="189" t="s">
        <v>12</v>
      </c>
      <c r="B670" s="190" t="s">
        <v>153</v>
      </c>
      <c r="C670" s="190" t="s">
        <v>13</v>
      </c>
      <c r="D670" s="191">
        <v>68883.3</v>
      </c>
      <c r="E670" s="191">
        <v>64261.4</v>
      </c>
      <c r="F670" s="192">
        <f t="shared" si="10"/>
        <v>93.290245966729231</v>
      </c>
    </row>
    <row r="671" spans="1:6" outlineLevel="7" x14ac:dyDescent="0.25">
      <c r="A671" s="189" t="s">
        <v>18</v>
      </c>
      <c r="B671" s="190" t="s">
        <v>153</v>
      </c>
      <c r="C671" s="190" t="s">
        <v>19</v>
      </c>
      <c r="D671" s="191">
        <v>10191.1</v>
      </c>
      <c r="E671" s="191">
        <v>9276.7999999999993</v>
      </c>
      <c r="F671" s="192">
        <f t="shared" si="10"/>
        <v>91.028446389496708</v>
      </c>
    </row>
    <row r="672" spans="1:6" outlineLevel="7" x14ac:dyDescent="0.25">
      <c r="A672" s="189" t="s">
        <v>20</v>
      </c>
      <c r="B672" s="190" t="s">
        <v>153</v>
      </c>
      <c r="C672" s="190" t="s">
        <v>21</v>
      </c>
      <c r="D672" s="191">
        <v>92.4</v>
      </c>
      <c r="E672" s="191">
        <v>49</v>
      </c>
      <c r="F672" s="192">
        <f t="shared" si="10"/>
        <v>53.030303030303024</v>
      </c>
    </row>
    <row r="673" spans="1:6" ht="66" outlineLevel="2" x14ac:dyDescent="0.25">
      <c r="A673" s="193" t="s">
        <v>154</v>
      </c>
      <c r="B673" s="184" t="s">
        <v>155</v>
      </c>
      <c r="C673" s="184"/>
      <c r="D673" s="186">
        <v>1229</v>
      </c>
      <c r="E673" s="186">
        <v>487.9</v>
      </c>
      <c r="F673" s="187">
        <f t="shared" si="10"/>
        <v>39.698942229454843</v>
      </c>
    </row>
    <row r="674" spans="1:6" outlineLevel="7" x14ac:dyDescent="0.25">
      <c r="A674" s="189" t="s">
        <v>18</v>
      </c>
      <c r="B674" s="190" t="s">
        <v>155</v>
      </c>
      <c r="C674" s="190" t="s">
        <v>19</v>
      </c>
      <c r="D674" s="191">
        <v>1229</v>
      </c>
      <c r="E674" s="191">
        <v>487.9</v>
      </c>
      <c r="F674" s="192">
        <f t="shared" si="10"/>
        <v>39.698942229454843</v>
      </c>
    </row>
    <row r="675" spans="1:6" ht="79.2" outlineLevel="2" x14ac:dyDescent="0.25">
      <c r="A675" s="193" t="s">
        <v>156</v>
      </c>
      <c r="B675" s="184" t="s">
        <v>157</v>
      </c>
      <c r="C675" s="184"/>
      <c r="D675" s="186">
        <v>3956</v>
      </c>
      <c r="E675" s="186">
        <v>3799.2</v>
      </c>
      <c r="F675" s="187">
        <f t="shared" si="10"/>
        <v>96.036400404448941</v>
      </c>
    </row>
    <row r="676" spans="1:6" ht="39.6" outlineLevel="7" x14ac:dyDescent="0.25">
      <c r="A676" s="189" t="s">
        <v>12</v>
      </c>
      <c r="B676" s="190" t="s">
        <v>157</v>
      </c>
      <c r="C676" s="190" t="s">
        <v>13</v>
      </c>
      <c r="D676" s="191">
        <v>3956</v>
      </c>
      <c r="E676" s="191">
        <v>3799.2</v>
      </c>
      <c r="F676" s="192">
        <f t="shared" si="10"/>
        <v>96.036400404448941</v>
      </c>
    </row>
    <row r="677" spans="1:6" ht="39.6" outlineLevel="2" x14ac:dyDescent="0.25">
      <c r="A677" s="185" t="s">
        <v>158</v>
      </c>
      <c r="B677" s="184" t="s">
        <v>159</v>
      </c>
      <c r="C677" s="184"/>
      <c r="D677" s="186">
        <v>241.5</v>
      </c>
      <c r="E677" s="186">
        <v>241.5</v>
      </c>
      <c r="F677" s="187">
        <f t="shared" si="10"/>
        <v>100</v>
      </c>
    </row>
    <row r="678" spans="1:6" outlineLevel="7" x14ac:dyDescent="0.25">
      <c r="A678" s="189" t="s">
        <v>18</v>
      </c>
      <c r="B678" s="190" t="s">
        <v>159</v>
      </c>
      <c r="C678" s="190" t="s">
        <v>19</v>
      </c>
      <c r="D678" s="191">
        <v>241.5</v>
      </c>
      <c r="E678" s="191">
        <v>241.5</v>
      </c>
      <c r="F678" s="192">
        <f t="shared" si="10"/>
        <v>100</v>
      </c>
    </row>
    <row r="679" spans="1:6" ht="66" outlineLevel="2" x14ac:dyDescent="0.25">
      <c r="A679" s="193" t="s">
        <v>160</v>
      </c>
      <c r="B679" s="184" t="s">
        <v>161</v>
      </c>
      <c r="C679" s="184"/>
      <c r="D679" s="186">
        <v>40</v>
      </c>
      <c r="E679" s="186">
        <v>40</v>
      </c>
      <c r="F679" s="187">
        <f t="shared" si="10"/>
        <v>100</v>
      </c>
    </row>
    <row r="680" spans="1:6" ht="39.6" outlineLevel="7" x14ac:dyDescent="0.25">
      <c r="A680" s="189" t="s">
        <v>12</v>
      </c>
      <c r="B680" s="190" t="s">
        <v>161</v>
      </c>
      <c r="C680" s="190" t="s">
        <v>13</v>
      </c>
      <c r="D680" s="191">
        <v>40</v>
      </c>
      <c r="E680" s="191">
        <v>40</v>
      </c>
      <c r="F680" s="192">
        <f t="shared" si="10"/>
        <v>100</v>
      </c>
    </row>
    <row r="681" spans="1:6" x14ac:dyDescent="0.25">
      <c r="A681" s="185" t="s">
        <v>662</v>
      </c>
      <c r="B681" s="184" t="s">
        <v>663</v>
      </c>
      <c r="C681" s="184"/>
      <c r="D681" s="186">
        <v>96067</v>
      </c>
      <c r="E681" s="186">
        <v>95622.6</v>
      </c>
      <c r="F681" s="187">
        <f t="shared" si="10"/>
        <v>99.537406185266533</v>
      </c>
    </row>
    <row r="682" spans="1:6" outlineLevel="1" x14ac:dyDescent="0.25">
      <c r="A682" s="185" t="s">
        <v>664</v>
      </c>
      <c r="B682" s="184" t="s">
        <v>665</v>
      </c>
      <c r="C682" s="184"/>
      <c r="D682" s="186">
        <v>87666.4</v>
      </c>
      <c r="E682" s="186">
        <v>87291.4</v>
      </c>
      <c r="F682" s="187">
        <f t="shared" si="10"/>
        <v>99.572242044842724</v>
      </c>
    </row>
    <row r="683" spans="1:6" outlineLevel="2" x14ac:dyDescent="0.25">
      <c r="A683" s="185" t="s">
        <v>666</v>
      </c>
      <c r="B683" s="184" t="s">
        <v>667</v>
      </c>
      <c r="C683" s="184"/>
      <c r="D683" s="186">
        <v>300</v>
      </c>
      <c r="E683" s="186">
        <v>295</v>
      </c>
      <c r="F683" s="187">
        <f t="shared" si="10"/>
        <v>98.333333333333329</v>
      </c>
    </row>
    <row r="684" spans="1:6" ht="26.4" outlineLevel="7" x14ac:dyDescent="0.25">
      <c r="A684" s="189" t="s">
        <v>106</v>
      </c>
      <c r="B684" s="190" t="s">
        <v>667</v>
      </c>
      <c r="C684" s="190" t="s">
        <v>107</v>
      </c>
      <c r="D684" s="191">
        <v>300</v>
      </c>
      <c r="E684" s="191">
        <v>295</v>
      </c>
      <c r="F684" s="192">
        <f t="shared" si="10"/>
        <v>98.333333333333329</v>
      </c>
    </row>
    <row r="685" spans="1:6" outlineLevel="2" x14ac:dyDescent="0.25">
      <c r="A685" s="185" t="s">
        <v>668</v>
      </c>
      <c r="B685" s="184" t="s">
        <v>669</v>
      </c>
      <c r="C685" s="184"/>
      <c r="D685" s="186">
        <v>84505.4</v>
      </c>
      <c r="E685" s="186">
        <v>84505.4</v>
      </c>
      <c r="F685" s="187">
        <f t="shared" si="10"/>
        <v>100</v>
      </c>
    </row>
    <row r="686" spans="1:6" ht="26.4" outlineLevel="7" x14ac:dyDescent="0.25">
      <c r="A686" s="189" t="s">
        <v>106</v>
      </c>
      <c r="B686" s="190" t="s">
        <v>669</v>
      </c>
      <c r="C686" s="190" t="s">
        <v>107</v>
      </c>
      <c r="D686" s="191">
        <v>84505.4</v>
      </c>
      <c r="E686" s="191">
        <v>84505.4</v>
      </c>
      <c r="F686" s="192">
        <f t="shared" si="10"/>
        <v>100</v>
      </c>
    </row>
    <row r="687" spans="1:6" ht="26.4" outlineLevel="2" x14ac:dyDescent="0.25">
      <c r="A687" s="185" t="s">
        <v>670</v>
      </c>
      <c r="B687" s="184" t="s">
        <v>671</v>
      </c>
      <c r="C687" s="184"/>
      <c r="D687" s="186">
        <v>29</v>
      </c>
      <c r="E687" s="186">
        <v>25</v>
      </c>
      <c r="F687" s="187">
        <f t="shared" si="10"/>
        <v>86.206896551724142</v>
      </c>
    </row>
    <row r="688" spans="1:6" ht="26.4" outlineLevel="7" x14ac:dyDescent="0.25">
      <c r="A688" s="189" t="s">
        <v>106</v>
      </c>
      <c r="B688" s="190" t="s">
        <v>671</v>
      </c>
      <c r="C688" s="190" t="s">
        <v>107</v>
      </c>
      <c r="D688" s="191">
        <v>29</v>
      </c>
      <c r="E688" s="191">
        <v>25</v>
      </c>
      <c r="F688" s="192">
        <f t="shared" si="10"/>
        <v>86.206896551724142</v>
      </c>
    </row>
    <row r="689" spans="1:6" outlineLevel="2" x14ac:dyDescent="0.25">
      <c r="A689" s="185" t="s">
        <v>672</v>
      </c>
      <c r="B689" s="184" t="s">
        <v>673</v>
      </c>
      <c r="C689" s="184"/>
      <c r="D689" s="186">
        <v>1411.1</v>
      </c>
      <c r="E689" s="186">
        <v>1045.5999999999999</v>
      </c>
      <c r="F689" s="187">
        <f t="shared" si="10"/>
        <v>74.098221245836569</v>
      </c>
    </row>
    <row r="690" spans="1:6" outlineLevel="7" x14ac:dyDescent="0.25">
      <c r="A690" s="189" t="s">
        <v>44</v>
      </c>
      <c r="B690" s="190" t="s">
        <v>673</v>
      </c>
      <c r="C690" s="190" t="s">
        <v>45</v>
      </c>
      <c r="D690" s="191">
        <v>40</v>
      </c>
      <c r="E690" s="191">
        <v>40</v>
      </c>
      <c r="F690" s="192">
        <f t="shared" si="10"/>
        <v>100</v>
      </c>
    </row>
    <row r="691" spans="1:6" ht="26.4" outlineLevel="7" x14ac:dyDescent="0.25">
      <c r="A691" s="189" t="s">
        <v>106</v>
      </c>
      <c r="B691" s="190" t="s">
        <v>673</v>
      </c>
      <c r="C691" s="190" t="s">
        <v>107</v>
      </c>
      <c r="D691" s="191">
        <v>1371.1</v>
      </c>
      <c r="E691" s="191">
        <v>1005.6</v>
      </c>
      <c r="F691" s="192">
        <f t="shared" si="10"/>
        <v>73.342571657793016</v>
      </c>
    </row>
    <row r="692" spans="1:6" ht="26.4" outlineLevel="2" x14ac:dyDescent="0.25">
      <c r="A692" s="185" t="s">
        <v>674</v>
      </c>
      <c r="B692" s="184" t="s">
        <v>675</v>
      </c>
      <c r="C692" s="184"/>
      <c r="D692" s="186">
        <v>800</v>
      </c>
      <c r="E692" s="186">
        <v>800</v>
      </c>
      <c r="F692" s="187">
        <f t="shared" si="10"/>
        <v>100</v>
      </c>
    </row>
    <row r="693" spans="1:6" ht="26.4" outlineLevel="7" x14ac:dyDescent="0.25">
      <c r="A693" s="189" t="s">
        <v>106</v>
      </c>
      <c r="B693" s="190" t="s">
        <v>675</v>
      </c>
      <c r="C693" s="190" t="s">
        <v>107</v>
      </c>
      <c r="D693" s="191">
        <v>800</v>
      </c>
      <c r="E693" s="191">
        <v>800</v>
      </c>
      <c r="F693" s="192">
        <f t="shared" si="10"/>
        <v>100</v>
      </c>
    </row>
    <row r="694" spans="1:6" ht="26.4" outlineLevel="2" x14ac:dyDescent="0.25">
      <c r="A694" s="185" t="s">
        <v>676</v>
      </c>
      <c r="B694" s="184" t="s">
        <v>677</v>
      </c>
      <c r="C694" s="184"/>
      <c r="D694" s="186">
        <v>620.9</v>
      </c>
      <c r="E694" s="186">
        <v>620.4</v>
      </c>
      <c r="F694" s="187">
        <f t="shared" si="10"/>
        <v>99.919471734578835</v>
      </c>
    </row>
    <row r="695" spans="1:6" ht="26.4" outlineLevel="7" x14ac:dyDescent="0.25">
      <c r="A695" s="189" t="s">
        <v>106</v>
      </c>
      <c r="B695" s="190" t="s">
        <v>677</v>
      </c>
      <c r="C695" s="190" t="s">
        <v>107</v>
      </c>
      <c r="D695" s="191">
        <v>620.9</v>
      </c>
      <c r="E695" s="191">
        <v>620.4</v>
      </c>
      <c r="F695" s="192">
        <f t="shared" si="10"/>
        <v>99.919471734578835</v>
      </c>
    </row>
    <row r="696" spans="1:6" outlineLevel="1" x14ac:dyDescent="0.25">
      <c r="A696" s="185" t="s">
        <v>678</v>
      </c>
      <c r="B696" s="184" t="s">
        <v>679</v>
      </c>
      <c r="C696" s="184"/>
      <c r="D696" s="186">
        <v>8400.6</v>
      </c>
      <c r="E696" s="186">
        <v>8331.2000000000007</v>
      </c>
      <c r="F696" s="187">
        <f t="shared" si="10"/>
        <v>99.173868533200022</v>
      </c>
    </row>
    <row r="697" spans="1:6" outlineLevel="2" x14ac:dyDescent="0.25">
      <c r="A697" s="185" t="s">
        <v>668</v>
      </c>
      <c r="B697" s="184" t="s">
        <v>680</v>
      </c>
      <c r="C697" s="184"/>
      <c r="D697" s="186">
        <v>7640.6</v>
      </c>
      <c r="E697" s="186">
        <v>7640.6</v>
      </c>
      <c r="F697" s="187">
        <f t="shared" si="10"/>
        <v>100</v>
      </c>
    </row>
    <row r="698" spans="1:6" ht="26.4" outlineLevel="7" x14ac:dyDescent="0.25">
      <c r="A698" s="189" t="s">
        <v>106</v>
      </c>
      <c r="B698" s="190" t="s">
        <v>680</v>
      </c>
      <c r="C698" s="190" t="s">
        <v>107</v>
      </c>
      <c r="D698" s="191">
        <v>7640.6</v>
      </c>
      <c r="E698" s="191">
        <v>7640.6</v>
      </c>
      <c r="F698" s="192">
        <f t="shared" si="10"/>
        <v>100</v>
      </c>
    </row>
    <row r="699" spans="1:6" outlineLevel="2" x14ac:dyDescent="0.25">
      <c r="A699" s="185" t="s">
        <v>672</v>
      </c>
      <c r="B699" s="184" t="s">
        <v>681</v>
      </c>
      <c r="C699" s="184"/>
      <c r="D699" s="186">
        <v>560</v>
      </c>
      <c r="E699" s="186">
        <v>490.7</v>
      </c>
      <c r="F699" s="187">
        <f t="shared" si="10"/>
        <v>87.625</v>
      </c>
    </row>
    <row r="700" spans="1:6" ht="26.4" outlineLevel="7" x14ac:dyDescent="0.25">
      <c r="A700" s="189" t="s">
        <v>106</v>
      </c>
      <c r="B700" s="190" t="s">
        <v>681</v>
      </c>
      <c r="C700" s="190" t="s">
        <v>107</v>
      </c>
      <c r="D700" s="191">
        <v>560</v>
      </c>
      <c r="E700" s="191">
        <v>490.7</v>
      </c>
      <c r="F700" s="192">
        <f t="shared" si="10"/>
        <v>87.625</v>
      </c>
    </row>
    <row r="701" spans="1:6" ht="26.4" outlineLevel="2" x14ac:dyDescent="0.25">
      <c r="A701" s="185" t="s">
        <v>674</v>
      </c>
      <c r="B701" s="184" t="s">
        <v>682</v>
      </c>
      <c r="C701" s="184"/>
      <c r="D701" s="186">
        <v>200</v>
      </c>
      <c r="E701" s="186">
        <v>200</v>
      </c>
      <c r="F701" s="187">
        <f t="shared" si="10"/>
        <v>100</v>
      </c>
    </row>
    <row r="702" spans="1:6" ht="26.4" outlineLevel="7" x14ac:dyDescent="0.25">
      <c r="A702" s="189" t="s">
        <v>106</v>
      </c>
      <c r="B702" s="190" t="s">
        <v>682</v>
      </c>
      <c r="C702" s="190" t="s">
        <v>107</v>
      </c>
      <c r="D702" s="191">
        <v>200</v>
      </c>
      <c r="E702" s="191">
        <v>200</v>
      </c>
      <c r="F702" s="192">
        <f t="shared" si="10"/>
        <v>100</v>
      </c>
    </row>
    <row r="703" spans="1:6" ht="26.4" x14ac:dyDescent="0.25">
      <c r="A703" s="185" t="s">
        <v>64</v>
      </c>
      <c r="B703" s="184" t="s">
        <v>65</v>
      </c>
      <c r="C703" s="184"/>
      <c r="D703" s="186">
        <v>106917.2</v>
      </c>
      <c r="E703" s="186">
        <v>77049.5</v>
      </c>
      <c r="F703" s="187">
        <f t="shared" si="10"/>
        <v>72.064644416426916</v>
      </c>
    </row>
    <row r="704" spans="1:6" outlineLevel="1" x14ac:dyDescent="0.25">
      <c r="A704" s="185" t="s">
        <v>741</v>
      </c>
      <c r="B704" s="184" t="s">
        <v>742</v>
      </c>
      <c r="C704" s="184"/>
      <c r="D704" s="186">
        <v>8441.2000000000007</v>
      </c>
      <c r="E704" s="186">
        <v>7829.3</v>
      </c>
      <c r="F704" s="187">
        <f t="shared" si="10"/>
        <v>92.751030659147986</v>
      </c>
    </row>
    <row r="705" spans="1:6" ht="26.4" outlineLevel="2" x14ac:dyDescent="0.25">
      <c r="A705" s="185" t="s">
        <v>743</v>
      </c>
      <c r="B705" s="184" t="s">
        <v>744</v>
      </c>
      <c r="C705" s="184"/>
      <c r="D705" s="186">
        <v>87.4</v>
      </c>
      <c r="E705" s="186">
        <v>87.4</v>
      </c>
      <c r="F705" s="187">
        <f t="shared" si="10"/>
        <v>100</v>
      </c>
    </row>
    <row r="706" spans="1:6" outlineLevel="7" x14ac:dyDescent="0.25">
      <c r="A706" s="189" t="s">
        <v>18</v>
      </c>
      <c r="B706" s="190" t="s">
        <v>744</v>
      </c>
      <c r="C706" s="190" t="s">
        <v>19</v>
      </c>
      <c r="D706" s="191">
        <v>87.4</v>
      </c>
      <c r="E706" s="191">
        <v>87.4</v>
      </c>
      <c r="F706" s="192">
        <f t="shared" si="10"/>
        <v>100</v>
      </c>
    </row>
    <row r="707" spans="1:6" outlineLevel="2" x14ac:dyDescent="0.25">
      <c r="A707" s="185" t="s">
        <v>745</v>
      </c>
      <c r="B707" s="184" t="s">
        <v>746</v>
      </c>
      <c r="C707" s="184"/>
      <c r="D707" s="186">
        <v>54.9</v>
      </c>
      <c r="E707" s="186">
        <v>54.9</v>
      </c>
      <c r="F707" s="187">
        <f t="shared" si="10"/>
        <v>100</v>
      </c>
    </row>
    <row r="708" spans="1:6" outlineLevel="7" x14ac:dyDescent="0.25">
      <c r="A708" s="189" t="s">
        <v>18</v>
      </c>
      <c r="B708" s="190" t="s">
        <v>746</v>
      </c>
      <c r="C708" s="190" t="s">
        <v>19</v>
      </c>
      <c r="D708" s="191">
        <v>54.9</v>
      </c>
      <c r="E708" s="191">
        <v>54.9</v>
      </c>
      <c r="F708" s="192">
        <f t="shared" si="10"/>
        <v>100</v>
      </c>
    </row>
    <row r="709" spans="1:6" outlineLevel="2" x14ac:dyDescent="0.25">
      <c r="A709" s="185" t="s">
        <v>747</v>
      </c>
      <c r="B709" s="184" t="s">
        <v>748</v>
      </c>
      <c r="C709" s="184"/>
      <c r="D709" s="186">
        <v>8033.3</v>
      </c>
      <c r="E709" s="186">
        <v>7421.4</v>
      </c>
      <c r="F709" s="187">
        <f t="shared" si="10"/>
        <v>92.382955945875295</v>
      </c>
    </row>
    <row r="710" spans="1:6" outlineLevel="7" x14ac:dyDescent="0.25">
      <c r="A710" s="189" t="s">
        <v>44</v>
      </c>
      <c r="B710" s="190" t="s">
        <v>748</v>
      </c>
      <c r="C710" s="190" t="s">
        <v>45</v>
      </c>
      <c r="D710" s="191">
        <v>8033.3</v>
      </c>
      <c r="E710" s="191">
        <v>7421.4</v>
      </c>
      <c r="F710" s="192">
        <f t="shared" si="10"/>
        <v>92.382955945875295</v>
      </c>
    </row>
    <row r="711" spans="1:6" outlineLevel="2" x14ac:dyDescent="0.25">
      <c r="A711" s="185" t="s">
        <v>749</v>
      </c>
      <c r="B711" s="184" t="s">
        <v>750</v>
      </c>
      <c r="C711" s="184"/>
      <c r="D711" s="186">
        <v>99</v>
      </c>
      <c r="E711" s="186">
        <v>99</v>
      </c>
      <c r="F711" s="187">
        <f t="shared" si="10"/>
        <v>100</v>
      </c>
    </row>
    <row r="712" spans="1:6" outlineLevel="7" x14ac:dyDescent="0.25">
      <c r="A712" s="189" t="s">
        <v>18</v>
      </c>
      <c r="B712" s="190" t="s">
        <v>750</v>
      </c>
      <c r="C712" s="190" t="s">
        <v>19</v>
      </c>
      <c r="D712" s="191">
        <v>99</v>
      </c>
      <c r="E712" s="191">
        <v>99</v>
      </c>
      <c r="F712" s="192">
        <f t="shared" ref="F712:F775" si="11">E712*100/D712</f>
        <v>100</v>
      </c>
    </row>
    <row r="713" spans="1:6" outlineLevel="2" x14ac:dyDescent="0.25">
      <c r="A713" s="185" t="s">
        <v>751</v>
      </c>
      <c r="B713" s="184" t="s">
        <v>752</v>
      </c>
      <c r="C713" s="184"/>
      <c r="D713" s="186">
        <v>100</v>
      </c>
      <c r="E713" s="186">
        <v>100</v>
      </c>
      <c r="F713" s="187">
        <f t="shared" si="11"/>
        <v>100</v>
      </c>
    </row>
    <row r="714" spans="1:6" outlineLevel="7" x14ac:dyDescent="0.25">
      <c r="A714" s="189" t="s">
        <v>18</v>
      </c>
      <c r="B714" s="190" t="s">
        <v>752</v>
      </c>
      <c r="C714" s="190" t="s">
        <v>19</v>
      </c>
      <c r="D714" s="191">
        <v>100</v>
      </c>
      <c r="E714" s="191">
        <v>100</v>
      </c>
      <c r="F714" s="192">
        <f t="shared" si="11"/>
        <v>100</v>
      </c>
    </row>
    <row r="715" spans="1:6" outlineLevel="2" x14ac:dyDescent="0.25">
      <c r="A715" s="185" t="s">
        <v>753</v>
      </c>
      <c r="B715" s="184" t="s">
        <v>754</v>
      </c>
      <c r="C715" s="184"/>
      <c r="D715" s="186">
        <v>66.599999999999994</v>
      </c>
      <c r="E715" s="186">
        <v>66.599999999999994</v>
      </c>
      <c r="F715" s="187">
        <f t="shared" si="11"/>
        <v>100</v>
      </c>
    </row>
    <row r="716" spans="1:6" outlineLevel="7" x14ac:dyDescent="0.25">
      <c r="A716" s="189" t="s">
        <v>18</v>
      </c>
      <c r="B716" s="190" t="s">
        <v>754</v>
      </c>
      <c r="C716" s="190" t="s">
        <v>19</v>
      </c>
      <c r="D716" s="191">
        <v>66.599999999999994</v>
      </c>
      <c r="E716" s="191">
        <v>66.599999999999994</v>
      </c>
      <c r="F716" s="192">
        <f t="shared" si="11"/>
        <v>100</v>
      </c>
    </row>
    <row r="717" spans="1:6" ht="26.4" outlineLevel="1" x14ac:dyDescent="0.25">
      <c r="A717" s="185" t="s">
        <v>66</v>
      </c>
      <c r="B717" s="184" t="s">
        <v>67</v>
      </c>
      <c r="C717" s="184"/>
      <c r="D717" s="186">
        <v>98476</v>
      </c>
      <c r="E717" s="186">
        <v>69220.2</v>
      </c>
      <c r="F717" s="187">
        <f t="shared" si="11"/>
        <v>70.291441569519478</v>
      </c>
    </row>
    <row r="718" spans="1:6" ht="26.4" outlineLevel="2" x14ac:dyDescent="0.25">
      <c r="A718" s="185" t="s">
        <v>774</v>
      </c>
      <c r="B718" s="184" t="s">
        <v>775</v>
      </c>
      <c r="C718" s="184"/>
      <c r="D718" s="186">
        <v>310</v>
      </c>
      <c r="E718" s="186">
        <v>0</v>
      </c>
      <c r="F718" s="187">
        <f t="shared" si="11"/>
        <v>0</v>
      </c>
    </row>
    <row r="719" spans="1:6" outlineLevel="7" x14ac:dyDescent="0.25">
      <c r="A719" s="189" t="s">
        <v>18</v>
      </c>
      <c r="B719" s="190" t="s">
        <v>775</v>
      </c>
      <c r="C719" s="190" t="s">
        <v>19</v>
      </c>
      <c r="D719" s="191">
        <v>310</v>
      </c>
      <c r="E719" s="191">
        <v>0</v>
      </c>
      <c r="F719" s="192">
        <f t="shared" si="11"/>
        <v>0</v>
      </c>
    </row>
    <row r="720" spans="1:6" outlineLevel="2" x14ac:dyDescent="0.25">
      <c r="A720" s="185" t="s">
        <v>44</v>
      </c>
      <c r="B720" s="184" t="s">
        <v>776</v>
      </c>
      <c r="C720" s="184"/>
      <c r="D720" s="186">
        <v>500</v>
      </c>
      <c r="E720" s="186">
        <v>145</v>
      </c>
      <c r="F720" s="187">
        <f t="shared" si="11"/>
        <v>29</v>
      </c>
    </row>
    <row r="721" spans="1:6" outlineLevel="7" x14ac:dyDescent="0.25">
      <c r="A721" s="189" t="s">
        <v>44</v>
      </c>
      <c r="B721" s="190" t="s">
        <v>776</v>
      </c>
      <c r="C721" s="190" t="s">
        <v>45</v>
      </c>
      <c r="D721" s="191">
        <v>500</v>
      </c>
      <c r="E721" s="191">
        <v>145</v>
      </c>
      <c r="F721" s="192">
        <f t="shared" si="11"/>
        <v>29</v>
      </c>
    </row>
    <row r="722" spans="1:6" ht="26.4" outlineLevel="2" x14ac:dyDescent="0.25">
      <c r="A722" s="185" t="s">
        <v>777</v>
      </c>
      <c r="B722" s="184" t="s">
        <v>778</v>
      </c>
      <c r="C722" s="184"/>
      <c r="D722" s="186">
        <v>505</v>
      </c>
      <c r="E722" s="186">
        <v>494.7</v>
      </c>
      <c r="F722" s="187">
        <f t="shared" si="11"/>
        <v>97.960396039603964</v>
      </c>
    </row>
    <row r="723" spans="1:6" outlineLevel="7" x14ac:dyDescent="0.25">
      <c r="A723" s="189" t="s">
        <v>18</v>
      </c>
      <c r="B723" s="190" t="s">
        <v>778</v>
      </c>
      <c r="C723" s="190" t="s">
        <v>19</v>
      </c>
      <c r="D723" s="191">
        <v>505</v>
      </c>
      <c r="E723" s="191">
        <v>494.7</v>
      </c>
      <c r="F723" s="192">
        <f t="shared" si="11"/>
        <v>97.960396039603964</v>
      </c>
    </row>
    <row r="724" spans="1:6" outlineLevel="2" x14ac:dyDescent="0.25">
      <c r="A724" s="185" t="s">
        <v>779</v>
      </c>
      <c r="B724" s="184" t="s">
        <v>780</v>
      </c>
      <c r="C724" s="184"/>
      <c r="D724" s="186">
        <v>50</v>
      </c>
      <c r="E724" s="186">
        <v>0</v>
      </c>
      <c r="F724" s="187">
        <f t="shared" si="11"/>
        <v>0</v>
      </c>
    </row>
    <row r="725" spans="1:6" outlineLevel="7" x14ac:dyDescent="0.25">
      <c r="A725" s="189" t="s">
        <v>18</v>
      </c>
      <c r="B725" s="190" t="s">
        <v>780</v>
      </c>
      <c r="C725" s="190" t="s">
        <v>19</v>
      </c>
      <c r="D725" s="191">
        <v>50</v>
      </c>
      <c r="E725" s="191">
        <v>0</v>
      </c>
      <c r="F725" s="192">
        <f t="shared" si="11"/>
        <v>0</v>
      </c>
    </row>
    <row r="726" spans="1:6" outlineLevel="2" x14ac:dyDescent="0.25">
      <c r="A726" s="185" t="s">
        <v>781</v>
      </c>
      <c r="B726" s="184" t="s">
        <v>782</v>
      </c>
      <c r="C726" s="184"/>
      <c r="D726" s="186">
        <v>95</v>
      </c>
      <c r="E726" s="186">
        <v>89.8</v>
      </c>
      <c r="F726" s="187">
        <f t="shared" si="11"/>
        <v>94.526315789473685</v>
      </c>
    </row>
    <row r="727" spans="1:6" outlineLevel="7" x14ac:dyDescent="0.25">
      <c r="A727" s="189" t="s">
        <v>18</v>
      </c>
      <c r="B727" s="190" t="s">
        <v>782</v>
      </c>
      <c r="C727" s="190" t="s">
        <v>19</v>
      </c>
      <c r="D727" s="191">
        <v>95</v>
      </c>
      <c r="E727" s="191">
        <v>89.8</v>
      </c>
      <c r="F727" s="192">
        <f t="shared" si="11"/>
        <v>94.526315789473685</v>
      </c>
    </row>
    <row r="728" spans="1:6" outlineLevel="2" x14ac:dyDescent="0.25">
      <c r="A728" s="185" t="s">
        <v>783</v>
      </c>
      <c r="B728" s="184" t="s">
        <v>784</v>
      </c>
      <c r="C728" s="184"/>
      <c r="D728" s="186">
        <v>48273</v>
      </c>
      <c r="E728" s="186">
        <v>45645.599999999999</v>
      </c>
      <c r="F728" s="187">
        <f t="shared" si="11"/>
        <v>94.557205891492131</v>
      </c>
    </row>
    <row r="729" spans="1:6" outlineLevel="7" x14ac:dyDescent="0.25">
      <c r="A729" s="189" t="s">
        <v>18</v>
      </c>
      <c r="B729" s="190" t="s">
        <v>784</v>
      </c>
      <c r="C729" s="190" t="s">
        <v>19</v>
      </c>
      <c r="D729" s="191">
        <v>563.6</v>
      </c>
      <c r="E729" s="191">
        <v>450.3</v>
      </c>
      <c r="F729" s="192">
        <f t="shared" si="11"/>
        <v>79.897090134847403</v>
      </c>
    </row>
    <row r="730" spans="1:6" outlineLevel="7" x14ac:dyDescent="0.25">
      <c r="A730" s="189" t="s">
        <v>44</v>
      </c>
      <c r="B730" s="190" t="s">
        <v>784</v>
      </c>
      <c r="C730" s="190" t="s">
        <v>45</v>
      </c>
      <c r="D730" s="191">
        <v>47709.4</v>
      </c>
      <c r="E730" s="191">
        <v>45195.3</v>
      </c>
      <c r="F730" s="192">
        <f t="shared" si="11"/>
        <v>94.730388560744842</v>
      </c>
    </row>
    <row r="731" spans="1:6" ht="26.4" outlineLevel="2" x14ac:dyDescent="0.25">
      <c r="A731" s="185" t="s">
        <v>68</v>
      </c>
      <c r="B731" s="184" t="s">
        <v>69</v>
      </c>
      <c r="C731" s="184"/>
      <c r="D731" s="186">
        <v>5093</v>
      </c>
      <c r="E731" s="186">
        <v>4870.5</v>
      </c>
      <c r="F731" s="187">
        <f t="shared" si="11"/>
        <v>95.631258590221876</v>
      </c>
    </row>
    <row r="732" spans="1:6" ht="39.6" outlineLevel="7" x14ac:dyDescent="0.25">
      <c r="A732" s="189" t="s">
        <v>12</v>
      </c>
      <c r="B732" s="190" t="s">
        <v>69</v>
      </c>
      <c r="C732" s="190" t="s">
        <v>13</v>
      </c>
      <c r="D732" s="191">
        <v>4836.1000000000004</v>
      </c>
      <c r="E732" s="191">
        <v>4770</v>
      </c>
      <c r="F732" s="192">
        <f t="shared" si="11"/>
        <v>98.633196170467926</v>
      </c>
    </row>
    <row r="733" spans="1:6" outlineLevel="7" x14ac:dyDescent="0.25">
      <c r="A733" s="189" t="s">
        <v>18</v>
      </c>
      <c r="B733" s="190" t="s">
        <v>69</v>
      </c>
      <c r="C733" s="190" t="s">
        <v>19</v>
      </c>
      <c r="D733" s="191">
        <v>256.89999999999998</v>
      </c>
      <c r="E733" s="191">
        <v>100.5</v>
      </c>
      <c r="F733" s="192">
        <f t="shared" si="11"/>
        <v>39.120280264694436</v>
      </c>
    </row>
    <row r="734" spans="1:6" ht="26.4" outlineLevel="2" x14ac:dyDescent="0.25">
      <c r="A734" s="185" t="s">
        <v>755</v>
      </c>
      <c r="B734" s="184" t="s">
        <v>756</v>
      </c>
      <c r="C734" s="184"/>
      <c r="D734" s="186">
        <v>43650</v>
      </c>
      <c r="E734" s="186">
        <v>17974.599999999999</v>
      </c>
      <c r="F734" s="187">
        <f t="shared" si="11"/>
        <v>41.178923253150053</v>
      </c>
    </row>
    <row r="735" spans="1:6" outlineLevel="7" x14ac:dyDescent="0.25">
      <c r="A735" s="189" t="s">
        <v>18</v>
      </c>
      <c r="B735" s="190" t="s">
        <v>756</v>
      </c>
      <c r="C735" s="190" t="s">
        <v>19</v>
      </c>
      <c r="D735" s="191">
        <v>43650</v>
      </c>
      <c r="E735" s="191">
        <v>17974.599999999999</v>
      </c>
      <c r="F735" s="192">
        <f t="shared" si="11"/>
        <v>41.178923253150053</v>
      </c>
    </row>
    <row r="736" spans="1:6" x14ac:dyDescent="0.25">
      <c r="A736" s="185" t="s">
        <v>70</v>
      </c>
      <c r="B736" s="184" t="s">
        <v>71</v>
      </c>
      <c r="C736" s="184"/>
      <c r="D736" s="186">
        <v>14129</v>
      </c>
      <c r="E736" s="186">
        <v>9771.2999999999993</v>
      </c>
      <c r="F736" s="187">
        <f t="shared" si="11"/>
        <v>69.157760634156688</v>
      </c>
    </row>
    <row r="737" spans="1:6" outlineLevel="1" x14ac:dyDescent="0.25">
      <c r="A737" s="185" t="s">
        <v>162</v>
      </c>
      <c r="B737" s="184" t="s">
        <v>163</v>
      </c>
      <c r="C737" s="184"/>
      <c r="D737" s="186">
        <v>8012</v>
      </c>
      <c r="E737" s="186">
        <v>7982.3</v>
      </c>
      <c r="F737" s="187">
        <f t="shared" si="11"/>
        <v>99.629306040938587</v>
      </c>
    </row>
    <row r="738" spans="1:6" ht="26.4" outlineLevel="7" x14ac:dyDescent="0.25">
      <c r="A738" s="189" t="s">
        <v>106</v>
      </c>
      <c r="B738" s="190" t="s">
        <v>163</v>
      </c>
      <c r="C738" s="190" t="s">
        <v>107</v>
      </c>
      <c r="D738" s="191">
        <v>8012</v>
      </c>
      <c r="E738" s="191">
        <v>7982.3</v>
      </c>
      <c r="F738" s="192">
        <f t="shared" si="11"/>
        <v>99.629306040938587</v>
      </c>
    </row>
    <row r="739" spans="1:6" ht="52.8" outlineLevel="1" x14ac:dyDescent="0.25">
      <c r="A739" s="185" t="s">
        <v>72</v>
      </c>
      <c r="B739" s="184" t="s">
        <v>73</v>
      </c>
      <c r="C739" s="184"/>
      <c r="D739" s="186">
        <v>6117</v>
      </c>
      <c r="E739" s="186">
        <v>1788.9</v>
      </c>
      <c r="F739" s="187">
        <f t="shared" si="11"/>
        <v>29.244727807748898</v>
      </c>
    </row>
    <row r="740" spans="1:6" ht="39.6" outlineLevel="7" x14ac:dyDescent="0.25">
      <c r="A740" s="189" t="s">
        <v>12</v>
      </c>
      <c r="B740" s="190" t="s">
        <v>73</v>
      </c>
      <c r="C740" s="190" t="s">
        <v>13</v>
      </c>
      <c r="D740" s="191">
        <v>1664.2</v>
      </c>
      <c r="E740" s="191">
        <v>1596.8</v>
      </c>
      <c r="F740" s="192">
        <f t="shared" si="11"/>
        <v>95.950006008893155</v>
      </c>
    </row>
    <row r="741" spans="1:6" outlineLevel="7" x14ac:dyDescent="0.25">
      <c r="A741" s="189" t="s">
        <v>18</v>
      </c>
      <c r="B741" s="190" t="s">
        <v>73</v>
      </c>
      <c r="C741" s="190" t="s">
        <v>19</v>
      </c>
      <c r="D741" s="191">
        <v>4452.8</v>
      </c>
      <c r="E741" s="191">
        <v>192.1</v>
      </c>
      <c r="F741" s="192">
        <f t="shared" si="11"/>
        <v>4.3141394178943582</v>
      </c>
    </row>
    <row r="742" spans="1:6" x14ac:dyDescent="0.25">
      <c r="A742" s="185" t="s">
        <v>8</v>
      </c>
      <c r="B742" s="184" t="s">
        <v>9</v>
      </c>
      <c r="C742" s="184"/>
      <c r="D742" s="186">
        <v>88204.9</v>
      </c>
      <c r="E742" s="186">
        <v>77007.100000000006</v>
      </c>
      <c r="F742" s="187">
        <f t="shared" si="11"/>
        <v>87.304786922268505</v>
      </c>
    </row>
    <row r="743" spans="1:6" outlineLevel="1" x14ac:dyDescent="0.25">
      <c r="A743" s="185" t="s">
        <v>20</v>
      </c>
      <c r="B743" s="184" t="s">
        <v>209</v>
      </c>
      <c r="C743" s="184"/>
      <c r="D743" s="186">
        <v>8498.5</v>
      </c>
      <c r="E743" s="186">
        <v>8457.7999999999993</v>
      </c>
      <c r="F743" s="187">
        <f t="shared" si="11"/>
        <v>99.521091957404238</v>
      </c>
    </row>
    <row r="744" spans="1:6" outlineLevel="7" x14ac:dyDescent="0.25">
      <c r="A744" s="189" t="s">
        <v>18</v>
      </c>
      <c r="B744" s="190" t="s">
        <v>209</v>
      </c>
      <c r="C744" s="190" t="s">
        <v>19</v>
      </c>
      <c r="D744" s="191">
        <v>932</v>
      </c>
      <c r="E744" s="191">
        <v>932</v>
      </c>
      <c r="F744" s="192">
        <f t="shared" si="11"/>
        <v>100</v>
      </c>
    </row>
    <row r="745" spans="1:6" outlineLevel="7" x14ac:dyDescent="0.25">
      <c r="A745" s="189" t="s">
        <v>44</v>
      </c>
      <c r="B745" s="190" t="s">
        <v>209</v>
      </c>
      <c r="C745" s="190" t="s">
        <v>45</v>
      </c>
      <c r="D745" s="191">
        <v>26</v>
      </c>
      <c r="E745" s="191">
        <v>26</v>
      </c>
      <c r="F745" s="192">
        <f t="shared" si="11"/>
        <v>100</v>
      </c>
    </row>
    <row r="746" spans="1:6" ht="26.4" outlineLevel="7" x14ac:dyDescent="0.25">
      <c r="A746" s="189" t="s">
        <v>106</v>
      </c>
      <c r="B746" s="190" t="s">
        <v>209</v>
      </c>
      <c r="C746" s="190" t="s">
        <v>107</v>
      </c>
      <c r="D746" s="191">
        <v>4888.2</v>
      </c>
      <c r="E746" s="191">
        <v>4888.2</v>
      </c>
      <c r="F746" s="192">
        <f t="shared" si="11"/>
        <v>100</v>
      </c>
    </row>
    <row r="747" spans="1:6" outlineLevel="7" x14ac:dyDescent="0.25">
      <c r="A747" s="189" t="s">
        <v>20</v>
      </c>
      <c r="B747" s="190" t="s">
        <v>209</v>
      </c>
      <c r="C747" s="190" t="s">
        <v>21</v>
      </c>
      <c r="D747" s="191">
        <v>2652.3</v>
      </c>
      <c r="E747" s="191">
        <v>2611.6</v>
      </c>
      <c r="F747" s="192">
        <f t="shared" si="11"/>
        <v>98.465482788523161</v>
      </c>
    </row>
    <row r="748" spans="1:6" outlineLevel="1" x14ac:dyDescent="0.25">
      <c r="A748" s="185" t="s">
        <v>10</v>
      </c>
      <c r="B748" s="184" t="s">
        <v>11</v>
      </c>
      <c r="C748" s="184"/>
      <c r="D748" s="186">
        <v>2601.5</v>
      </c>
      <c r="E748" s="186">
        <v>2415.1999999999998</v>
      </c>
      <c r="F748" s="187">
        <f t="shared" si="11"/>
        <v>92.838746876801835</v>
      </c>
    </row>
    <row r="749" spans="1:6" ht="39.6" outlineLevel="7" x14ac:dyDescent="0.25">
      <c r="A749" s="189" t="s">
        <v>12</v>
      </c>
      <c r="B749" s="190" t="s">
        <v>11</v>
      </c>
      <c r="C749" s="190" t="s">
        <v>13</v>
      </c>
      <c r="D749" s="191">
        <v>2601.5</v>
      </c>
      <c r="E749" s="191">
        <v>2415.1999999999998</v>
      </c>
      <c r="F749" s="192">
        <f t="shared" si="11"/>
        <v>92.838746876801835</v>
      </c>
    </row>
    <row r="750" spans="1:6" outlineLevel="1" x14ac:dyDescent="0.25">
      <c r="A750" s="185" t="s">
        <v>16</v>
      </c>
      <c r="B750" s="184" t="s">
        <v>17</v>
      </c>
      <c r="C750" s="184"/>
      <c r="D750" s="186">
        <v>5910.4</v>
      </c>
      <c r="E750" s="186">
        <v>4049.3</v>
      </c>
      <c r="F750" s="187">
        <f t="shared" si="11"/>
        <v>68.511437466161354</v>
      </c>
    </row>
    <row r="751" spans="1:6" ht="39.6" outlineLevel="7" x14ac:dyDescent="0.25">
      <c r="A751" s="189" t="s">
        <v>12</v>
      </c>
      <c r="B751" s="190" t="s">
        <v>17</v>
      </c>
      <c r="C751" s="190" t="s">
        <v>13</v>
      </c>
      <c r="D751" s="191">
        <v>4840.3999999999996</v>
      </c>
      <c r="E751" s="191">
        <v>3200.1</v>
      </c>
      <c r="F751" s="192">
        <f t="shared" si="11"/>
        <v>66.112304768200985</v>
      </c>
    </row>
    <row r="752" spans="1:6" outlineLevel="7" x14ac:dyDescent="0.25">
      <c r="A752" s="189" t="s">
        <v>18</v>
      </c>
      <c r="B752" s="190" t="s">
        <v>17</v>
      </c>
      <c r="C752" s="190" t="s">
        <v>19</v>
      </c>
      <c r="D752" s="191">
        <v>1060</v>
      </c>
      <c r="E752" s="191">
        <v>849.2</v>
      </c>
      <c r="F752" s="192">
        <f t="shared" si="11"/>
        <v>80.113207547169807</v>
      </c>
    </row>
    <row r="753" spans="1:6" outlineLevel="7" x14ac:dyDescent="0.25">
      <c r="A753" s="189" t="s">
        <v>20</v>
      </c>
      <c r="B753" s="190" t="s">
        <v>17</v>
      </c>
      <c r="C753" s="190" t="s">
        <v>21</v>
      </c>
      <c r="D753" s="191">
        <v>10</v>
      </c>
      <c r="E753" s="191">
        <v>0</v>
      </c>
      <c r="F753" s="192">
        <f t="shared" si="11"/>
        <v>0</v>
      </c>
    </row>
    <row r="754" spans="1:6" outlineLevel="1" x14ac:dyDescent="0.25">
      <c r="A754" s="185" t="s">
        <v>78</v>
      </c>
      <c r="B754" s="184" t="s">
        <v>79</v>
      </c>
      <c r="C754" s="184"/>
      <c r="D754" s="186">
        <v>1232.5</v>
      </c>
      <c r="E754" s="186">
        <v>1232.5</v>
      </c>
      <c r="F754" s="187">
        <f t="shared" si="11"/>
        <v>100</v>
      </c>
    </row>
    <row r="755" spans="1:6" ht="39.6" outlineLevel="7" x14ac:dyDescent="0.25">
      <c r="A755" s="189" t="s">
        <v>12</v>
      </c>
      <c r="B755" s="190" t="s">
        <v>79</v>
      </c>
      <c r="C755" s="190" t="s">
        <v>13</v>
      </c>
      <c r="D755" s="191">
        <v>1232.5</v>
      </c>
      <c r="E755" s="191">
        <v>1232.5</v>
      </c>
      <c r="F755" s="192">
        <f t="shared" si="11"/>
        <v>100</v>
      </c>
    </row>
    <row r="756" spans="1:6" outlineLevel="1" x14ac:dyDescent="0.25">
      <c r="A756" s="185" t="s">
        <v>80</v>
      </c>
      <c r="B756" s="184" t="s">
        <v>81</v>
      </c>
      <c r="C756" s="184"/>
      <c r="D756" s="186">
        <v>1028.7</v>
      </c>
      <c r="E756" s="186">
        <v>602.70000000000005</v>
      </c>
      <c r="F756" s="187">
        <f t="shared" si="11"/>
        <v>58.588509769612138</v>
      </c>
    </row>
    <row r="757" spans="1:6" ht="39.6" outlineLevel="7" x14ac:dyDescent="0.25">
      <c r="A757" s="189" t="s">
        <v>12</v>
      </c>
      <c r="B757" s="190" t="s">
        <v>81</v>
      </c>
      <c r="C757" s="190" t="s">
        <v>13</v>
      </c>
      <c r="D757" s="191">
        <v>673.2</v>
      </c>
      <c r="E757" s="191">
        <v>577.9</v>
      </c>
      <c r="F757" s="192">
        <f t="shared" si="11"/>
        <v>85.843731431966717</v>
      </c>
    </row>
    <row r="758" spans="1:6" outlineLevel="7" x14ac:dyDescent="0.25">
      <c r="A758" s="189" t="s">
        <v>18</v>
      </c>
      <c r="B758" s="190" t="s">
        <v>81</v>
      </c>
      <c r="C758" s="190" t="s">
        <v>19</v>
      </c>
      <c r="D758" s="191">
        <v>355.5</v>
      </c>
      <c r="E758" s="191">
        <v>24.9</v>
      </c>
      <c r="F758" s="192">
        <f t="shared" si="11"/>
        <v>7.0042194092827001</v>
      </c>
    </row>
    <row r="759" spans="1:6" outlineLevel="1" x14ac:dyDescent="0.25">
      <c r="A759" s="185" t="s">
        <v>20</v>
      </c>
      <c r="B759" s="184" t="s">
        <v>164</v>
      </c>
      <c r="C759" s="184"/>
      <c r="D759" s="186">
        <v>6633.1</v>
      </c>
      <c r="E759" s="186">
        <v>0</v>
      </c>
      <c r="F759" s="187">
        <f t="shared" si="11"/>
        <v>0</v>
      </c>
    </row>
    <row r="760" spans="1:6" outlineLevel="7" x14ac:dyDescent="0.25">
      <c r="A760" s="189" t="s">
        <v>20</v>
      </c>
      <c r="B760" s="190" t="s">
        <v>164</v>
      </c>
      <c r="C760" s="190" t="s">
        <v>21</v>
      </c>
      <c r="D760" s="191">
        <v>6633.1</v>
      </c>
      <c r="E760" s="191">
        <v>0</v>
      </c>
      <c r="F760" s="192">
        <f t="shared" si="11"/>
        <v>0</v>
      </c>
    </row>
    <row r="761" spans="1:6" outlineLevel="1" x14ac:dyDescent="0.25">
      <c r="A761" s="185" t="s">
        <v>22</v>
      </c>
      <c r="B761" s="184" t="s">
        <v>23</v>
      </c>
      <c r="C761" s="184"/>
      <c r="D761" s="186">
        <v>4058</v>
      </c>
      <c r="E761" s="186">
        <v>3883.4</v>
      </c>
      <c r="F761" s="187">
        <f t="shared" si="11"/>
        <v>95.697387875800885</v>
      </c>
    </row>
    <row r="762" spans="1:6" ht="39.6" outlineLevel="7" x14ac:dyDescent="0.25">
      <c r="A762" s="189" t="s">
        <v>12</v>
      </c>
      <c r="B762" s="190" t="s">
        <v>23</v>
      </c>
      <c r="C762" s="190" t="s">
        <v>13</v>
      </c>
      <c r="D762" s="191">
        <v>4058</v>
      </c>
      <c r="E762" s="191">
        <v>3883.4</v>
      </c>
      <c r="F762" s="192">
        <f t="shared" si="11"/>
        <v>95.697387875800885</v>
      </c>
    </row>
    <row r="763" spans="1:6" outlineLevel="1" x14ac:dyDescent="0.25">
      <c r="A763" s="185" t="s">
        <v>165</v>
      </c>
      <c r="B763" s="184" t="s">
        <v>166</v>
      </c>
      <c r="C763" s="184"/>
      <c r="D763" s="186">
        <v>2327</v>
      </c>
      <c r="E763" s="186">
        <v>1933.6</v>
      </c>
      <c r="F763" s="187">
        <f t="shared" si="11"/>
        <v>83.094112591319302</v>
      </c>
    </row>
    <row r="764" spans="1:6" outlineLevel="7" x14ac:dyDescent="0.25">
      <c r="A764" s="189" t="s">
        <v>20</v>
      </c>
      <c r="B764" s="190" t="s">
        <v>166</v>
      </c>
      <c r="C764" s="190" t="s">
        <v>21</v>
      </c>
      <c r="D764" s="191">
        <v>2327</v>
      </c>
      <c r="E764" s="191">
        <v>1933.6</v>
      </c>
      <c r="F764" s="192">
        <f t="shared" si="11"/>
        <v>83.094112591319302</v>
      </c>
    </row>
    <row r="765" spans="1:6" ht="26.4" outlineLevel="1" x14ac:dyDescent="0.25">
      <c r="A765" s="185" t="s">
        <v>82</v>
      </c>
      <c r="B765" s="184" t="s">
        <v>83</v>
      </c>
      <c r="C765" s="184"/>
      <c r="D765" s="186">
        <v>1598.8</v>
      </c>
      <c r="E765" s="186">
        <v>1598.8</v>
      </c>
      <c r="F765" s="187">
        <f t="shared" si="11"/>
        <v>100</v>
      </c>
    </row>
    <row r="766" spans="1:6" ht="39.6" outlineLevel="7" x14ac:dyDescent="0.25">
      <c r="A766" s="189" t="s">
        <v>12</v>
      </c>
      <c r="B766" s="190" t="s">
        <v>83</v>
      </c>
      <c r="C766" s="190" t="s">
        <v>13</v>
      </c>
      <c r="D766" s="191">
        <v>1598.8</v>
      </c>
      <c r="E766" s="191">
        <v>1598.8</v>
      </c>
      <c r="F766" s="192">
        <f t="shared" si="11"/>
        <v>100</v>
      </c>
    </row>
    <row r="767" spans="1:6" outlineLevel="1" x14ac:dyDescent="0.25">
      <c r="A767" s="185" t="s">
        <v>84</v>
      </c>
      <c r="B767" s="184" t="s">
        <v>85</v>
      </c>
      <c r="C767" s="184"/>
      <c r="D767" s="186">
        <v>1063.4000000000001</v>
      </c>
      <c r="E767" s="186">
        <v>1004.6</v>
      </c>
      <c r="F767" s="187">
        <f t="shared" si="11"/>
        <v>94.470566108707914</v>
      </c>
    </row>
    <row r="768" spans="1:6" ht="39.6" outlineLevel="7" x14ac:dyDescent="0.25">
      <c r="A768" s="189" t="s">
        <v>12</v>
      </c>
      <c r="B768" s="190" t="s">
        <v>85</v>
      </c>
      <c r="C768" s="190" t="s">
        <v>13</v>
      </c>
      <c r="D768" s="191">
        <v>1063.4000000000001</v>
      </c>
      <c r="E768" s="191">
        <v>1004.6</v>
      </c>
      <c r="F768" s="192">
        <f t="shared" si="11"/>
        <v>94.470566108707914</v>
      </c>
    </row>
    <row r="769" spans="1:6" ht="26.4" outlineLevel="1" x14ac:dyDescent="0.25">
      <c r="A769" s="185" t="s">
        <v>167</v>
      </c>
      <c r="B769" s="184" t="s">
        <v>168</v>
      </c>
      <c r="C769" s="184"/>
      <c r="D769" s="186">
        <v>976</v>
      </c>
      <c r="E769" s="186">
        <v>431.8</v>
      </c>
      <c r="F769" s="187">
        <f t="shared" si="11"/>
        <v>44.241803278688522</v>
      </c>
    </row>
    <row r="770" spans="1:6" outlineLevel="7" x14ac:dyDescent="0.25">
      <c r="A770" s="189" t="s">
        <v>18</v>
      </c>
      <c r="B770" s="190" t="s">
        <v>168</v>
      </c>
      <c r="C770" s="190" t="s">
        <v>19</v>
      </c>
      <c r="D770" s="191">
        <v>976</v>
      </c>
      <c r="E770" s="191">
        <v>431.8</v>
      </c>
      <c r="F770" s="192">
        <f t="shared" si="11"/>
        <v>44.241803278688522</v>
      </c>
    </row>
    <row r="771" spans="1:6" ht="26.4" outlineLevel="1" x14ac:dyDescent="0.25">
      <c r="A771" s="185" t="s">
        <v>538</v>
      </c>
      <c r="B771" s="184" t="s">
        <v>539</v>
      </c>
      <c r="C771" s="184"/>
      <c r="D771" s="186">
        <v>29432.3</v>
      </c>
      <c r="E771" s="186">
        <v>28578</v>
      </c>
      <c r="F771" s="187">
        <f t="shared" si="11"/>
        <v>97.097406590718364</v>
      </c>
    </row>
    <row r="772" spans="1:6" ht="26.4" outlineLevel="7" x14ac:dyDescent="0.25">
      <c r="A772" s="189" t="s">
        <v>106</v>
      </c>
      <c r="B772" s="190" t="s">
        <v>539</v>
      </c>
      <c r="C772" s="190" t="s">
        <v>107</v>
      </c>
      <c r="D772" s="191">
        <v>29432.3</v>
      </c>
      <c r="E772" s="191">
        <v>28578</v>
      </c>
      <c r="F772" s="192">
        <f t="shared" si="11"/>
        <v>97.097406590718364</v>
      </c>
    </row>
    <row r="773" spans="1:6" ht="26.4" outlineLevel="1" x14ac:dyDescent="0.25">
      <c r="A773" s="185" t="s">
        <v>540</v>
      </c>
      <c r="B773" s="184" t="s">
        <v>541</v>
      </c>
      <c r="C773" s="184"/>
      <c r="D773" s="186">
        <v>22844.7</v>
      </c>
      <c r="E773" s="186">
        <v>22819.3</v>
      </c>
      <c r="F773" s="187">
        <f t="shared" si="11"/>
        <v>99.888814473378943</v>
      </c>
    </row>
    <row r="774" spans="1:6" ht="26.4" outlineLevel="7" x14ac:dyDescent="0.25">
      <c r="A774" s="189" t="s">
        <v>106</v>
      </c>
      <c r="B774" s="190" t="s">
        <v>541</v>
      </c>
      <c r="C774" s="190" t="s">
        <v>107</v>
      </c>
      <c r="D774" s="191">
        <v>22844.7</v>
      </c>
      <c r="E774" s="191">
        <v>22819.3</v>
      </c>
      <c r="F774" s="192">
        <f t="shared" si="11"/>
        <v>99.888814473378943</v>
      </c>
    </row>
    <row r="775" spans="1:6" x14ac:dyDescent="0.25">
      <c r="A775" s="194" t="s">
        <v>823</v>
      </c>
      <c r="B775" s="195"/>
      <c r="C775" s="195"/>
      <c r="D775" s="196">
        <v>7054474.4000000004</v>
      </c>
      <c r="E775" s="196">
        <v>6436827.7000000002</v>
      </c>
      <c r="F775" s="187">
        <f t="shared" si="11"/>
        <v>91.24461065448051</v>
      </c>
    </row>
  </sheetData>
  <mergeCells count="2">
    <mergeCell ref="A1:F1"/>
    <mergeCell ref="A3:F3"/>
  </mergeCells>
  <pageMargins left="0.9055118110236221" right="0.31496062992125984" top="0.35433070866141736" bottom="0.35433070866141736"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60" zoomScaleNormal="100" workbookViewId="0">
      <selection activeCell="D12" sqref="D12"/>
    </sheetView>
  </sheetViews>
  <sheetFormatPr defaultRowHeight="13.2" x14ac:dyDescent="0.25"/>
  <cols>
    <col min="1" max="1" width="5.109375" customWidth="1"/>
    <col min="2" max="2" width="29.44140625" customWidth="1"/>
    <col min="3" max="3" width="15.33203125" customWidth="1"/>
    <col min="4" max="4" width="16" customWidth="1"/>
    <col min="5" max="5" width="16.33203125" customWidth="1"/>
    <col min="257" max="257" width="5.109375" customWidth="1"/>
    <col min="258" max="258" width="29.44140625" customWidth="1"/>
    <col min="259" max="259" width="19.33203125" customWidth="1"/>
    <col min="260" max="260" width="17.6640625" customWidth="1"/>
    <col min="261" max="261" width="18.5546875" customWidth="1"/>
    <col min="513" max="513" width="5.109375" customWidth="1"/>
    <col min="514" max="514" width="29.44140625" customWidth="1"/>
    <col min="515" max="515" width="19.33203125" customWidth="1"/>
    <col min="516" max="516" width="17.6640625" customWidth="1"/>
    <col min="517" max="517" width="18.5546875" customWidth="1"/>
    <col min="769" max="769" width="5.109375" customWidth="1"/>
    <col min="770" max="770" width="29.44140625" customWidth="1"/>
    <col min="771" max="771" width="19.33203125" customWidth="1"/>
    <col min="772" max="772" width="17.6640625" customWidth="1"/>
    <col min="773" max="773" width="18.5546875" customWidth="1"/>
    <col min="1025" max="1025" width="5.109375" customWidth="1"/>
    <col min="1026" max="1026" width="29.44140625" customWidth="1"/>
    <col min="1027" max="1027" width="19.33203125" customWidth="1"/>
    <col min="1028" max="1028" width="17.6640625" customWidth="1"/>
    <col min="1029" max="1029" width="18.5546875" customWidth="1"/>
    <col min="1281" max="1281" width="5.109375" customWidth="1"/>
    <col min="1282" max="1282" width="29.44140625" customWidth="1"/>
    <col min="1283" max="1283" width="19.33203125" customWidth="1"/>
    <col min="1284" max="1284" width="17.6640625" customWidth="1"/>
    <col min="1285" max="1285" width="18.5546875" customWidth="1"/>
    <col min="1537" max="1537" width="5.109375" customWidth="1"/>
    <col min="1538" max="1538" width="29.44140625" customWidth="1"/>
    <col min="1539" max="1539" width="19.33203125" customWidth="1"/>
    <col min="1540" max="1540" width="17.6640625" customWidth="1"/>
    <col min="1541" max="1541" width="18.5546875" customWidth="1"/>
    <col min="1793" max="1793" width="5.109375" customWidth="1"/>
    <col min="1794" max="1794" width="29.44140625" customWidth="1"/>
    <col min="1795" max="1795" width="19.33203125" customWidth="1"/>
    <col min="1796" max="1796" width="17.6640625" customWidth="1"/>
    <col min="1797" max="1797" width="18.5546875" customWidth="1"/>
    <col min="2049" max="2049" width="5.109375" customWidth="1"/>
    <col min="2050" max="2050" width="29.44140625" customWidth="1"/>
    <col min="2051" max="2051" width="19.33203125" customWidth="1"/>
    <col min="2052" max="2052" width="17.6640625" customWidth="1"/>
    <col min="2053" max="2053" width="18.5546875" customWidth="1"/>
    <col min="2305" max="2305" width="5.109375" customWidth="1"/>
    <col min="2306" max="2306" width="29.44140625" customWidth="1"/>
    <col min="2307" max="2307" width="19.33203125" customWidth="1"/>
    <col min="2308" max="2308" width="17.6640625" customWidth="1"/>
    <col min="2309" max="2309" width="18.5546875" customWidth="1"/>
    <col min="2561" max="2561" width="5.109375" customWidth="1"/>
    <col min="2562" max="2562" width="29.44140625" customWidth="1"/>
    <col min="2563" max="2563" width="19.33203125" customWidth="1"/>
    <col min="2564" max="2564" width="17.6640625" customWidth="1"/>
    <col min="2565" max="2565" width="18.5546875" customWidth="1"/>
    <col min="2817" max="2817" width="5.109375" customWidth="1"/>
    <col min="2818" max="2818" width="29.44140625" customWidth="1"/>
    <col min="2819" max="2819" width="19.33203125" customWidth="1"/>
    <col min="2820" max="2820" width="17.6640625" customWidth="1"/>
    <col min="2821" max="2821" width="18.5546875" customWidth="1"/>
    <col min="3073" max="3073" width="5.109375" customWidth="1"/>
    <col min="3074" max="3074" width="29.44140625" customWidth="1"/>
    <col min="3075" max="3075" width="19.33203125" customWidth="1"/>
    <col min="3076" max="3076" width="17.6640625" customWidth="1"/>
    <col min="3077" max="3077" width="18.5546875" customWidth="1"/>
    <col min="3329" max="3329" width="5.109375" customWidth="1"/>
    <col min="3330" max="3330" width="29.44140625" customWidth="1"/>
    <col min="3331" max="3331" width="19.33203125" customWidth="1"/>
    <col min="3332" max="3332" width="17.6640625" customWidth="1"/>
    <col min="3333" max="3333" width="18.5546875" customWidth="1"/>
    <col min="3585" max="3585" width="5.109375" customWidth="1"/>
    <col min="3586" max="3586" width="29.44140625" customWidth="1"/>
    <col min="3587" max="3587" width="19.33203125" customWidth="1"/>
    <col min="3588" max="3588" width="17.6640625" customWidth="1"/>
    <col min="3589" max="3589" width="18.5546875" customWidth="1"/>
    <col min="3841" max="3841" width="5.109375" customWidth="1"/>
    <col min="3842" max="3842" width="29.44140625" customWidth="1"/>
    <col min="3843" max="3843" width="19.33203125" customWidth="1"/>
    <col min="3844" max="3844" width="17.6640625" customWidth="1"/>
    <col min="3845" max="3845" width="18.5546875" customWidth="1"/>
    <col min="4097" max="4097" width="5.109375" customWidth="1"/>
    <col min="4098" max="4098" width="29.44140625" customWidth="1"/>
    <col min="4099" max="4099" width="19.33203125" customWidth="1"/>
    <col min="4100" max="4100" width="17.6640625" customWidth="1"/>
    <col min="4101" max="4101" width="18.5546875" customWidth="1"/>
    <col min="4353" max="4353" width="5.109375" customWidth="1"/>
    <col min="4354" max="4354" width="29.44140625" customWidth="1"/>
    <col min="4355" max="4355" width="19.33203125" customWidth="1"/>
    <col min="4356" max="4356" width="17.6640625" customWidth="1"/>
    <col min="4357" max="4357" width="18.5546875" customWidth="1"/>
    <col min="4609" max="4609" width="5.109375" customWidth="1"/>
    <col min="4610" max="4610" width="29.44140625" customWidth="1"/>
    <col min="4611" max="4611" width="19.33203125" customWidth="1"/>
    <col min="4612" max="4612" width="17.6640625" customWidth="1"/>
    <col min="4613" max="4613" width="18.5546875" customWidth="1"/>
    <col min="4865" max="4865" width="5.109375" customWidth="1"/>
    <col min="4866" max="4866" width="29.44140625" customWidth="1"/>
    <col min="4867" max="4867" width="19.33203125" customWidth="1"/>
    <col min="4868" max="4868" width="17.6640625" customWidth="1"/>
    <col min="4869" max="4869" width="18.5546875" customWidth="1"/>
    <col min="5121" max="5121" width="5.109375" customWidth="1"/>
    <col min="5122" max="5122" width="29.44140625" customWidth="1"/>
    <col min="5123" max="5123" width="19.33203125" customWidth="1"/>
    <col min="5124" max="5124" width="17.6640625" customWidth="1"/>
    <col min="5125" max="5125" width="18.5546875" customWidth="1"/>
    <col min="5377" max="5377" width="5.109375" customWidth="1"/>
    <col min="5378" max="5378" width="29.44140625" customWidth="1"/>
    <col min="5379" max="5379" width="19.33203125" customWidth="1"/>
    <col min="5380" max="5380" width="17.6640625" customWidth="1"/>
    <col min="5381" max="5381" width="18.5546875" customWidth="1"/>
    <col min="5633" max="5633" width="5.109375" customWidth="1"/>
    <col min="5634" max="5634" width="29.44140625" customWidth="1"/>
    <col min="5635" max="5635" width="19.33203125" customWidth="1"/>
    <col min="5636" max="5636" width="17.6640625" customWidth="1"/>
    <col min="5637" max="5637" width="18.5546875" customWidth="1"/>
    <col min="5889" max="5889" width="5.109375" customWidth="1"/>
    <col min="5890" max="5890" width="29.44140625" customWidth="1"/>
    <col min="5891" max="5891" width="19.33203125" customWidth="1"/>
    <col min="5892" max="5892" width="17.6640625" customWidth="1"/>
    <col min="5893" max="5893" width="18.5546875" customWidth="1"/>
    <col min="6145" max="6145" width="5.109375" customWidth="1"/>
    <col min="6146" max="6146" width="29.44140625" customWidth="1"/>
    <col min="6147" max="6147" width="19.33203125" customWidth="1"/>
    <col min="6148" max="6148" width="17.6640625" customWidth="1"/>
    <col min="6149" max="6149" width="18.5546875" customWidth="1"/>
    <col min="6401" max="6401" width="5.109375" customWidth="1"/>
    <col min="6402" max="6402" width="29.44140625" customWidth="1"/>
    <col min="6403" max="6403" width="19.33203125" customWidth="1"/>
    <col min="6404" max="6404" width="17.6640625" customWidth="1"/>
    <col min="6405" max="6405" width="18.5546875" customWidth="1"/>
    <col min="6657" max="6657" width="5.109375" customWidth="1"/>
    <col min="6658" max="6658" width="29.44140625" customWidth="1"/>
    <col min="6659" max="6659" width="19.33203125" customWidth="1"/>
    <col min="6660" max="6660" width="17.6640625" customWidth="1"/>
    <col min="6661" max="6661" width="18.5546875" customWidth="1"/>
    <col min="6913" max="6913" width="5.109375" customWidth="1"/>
    <col min="6914" max="6914" width="29.44140625" customWidth="1"/>
    <col min="6915" max="6915" width="19.33203125" customWidth="1"/>
    <col min="6916" max="6916" width="17.6640625" customWidth="1"/>
    <col min="6917" max="6917" width="18.5546875" customWidth="1"/>
    <col min="7169" max="7169" width="5.109375" customWidth="1"/>
    <col min="7170" max="7170" width="29.44140625" customWidth="1"/>
    <col min="7171" max="7171" width="19.33203125" customWidth="1"/>
    <col min="7172" max="7172" width="17.6640625" customWidth="1"/>
    <col min="7173" max="7173" width="18.5546875" customWidth="1"/>
    <col min="7425" max="7425" width="5.109375" customWidth="1"/>
    <col min="7426" max="7426" width="29.44140625" customWidth="1"/>
    <col min="7427" max="7427" width="19.33203125" customWidth="1"/>
    <col min="7428" max="7428" width="17.6640625" customWidth="1"/>
    <col min="7429" max="7429" width="18.5546875" customWidth="1"/>
    <col min="7681" max="7681" width="5.109375" customWidth="1"/>
    <col min="7682" max="7682" width="29.44140625" customWidth="1"/>
    <col min="7683" max="7683" width="19.33203125" customWidth="1"/>
    <col min="7684" max="7684" width="17.6640625" customWidth="1"/>
    <col min="7685" max="7685" width="18.5546875" customWidth="1"/>
    <col min="7937" max="7937" width="5.109375" customWidth="1"/>
    <col min="7938" max="7938" width="29.44140625" customWidth="1"/>
    <col min="7939" max="7939" width="19.33203125" customWidth="1"/>
    <col min="7940" max="7940" width="17.6640625" customWidth="1"/>
    <col min="7941" max="7941" width="18.5546875" customWidth="1"/>
    <col min="8193" max="8193" width="5.109375" customWidth="1"/>
    <col min="8194" max="8194" width="29.44140625" customWidth="1"/>
    <col min="8195" max="8195" width="19.33203125" customWidth="1"/>
    <col min="8196" max="8196" width="17.6640625" customWidth="1"/>
    <col min="8197" max="8197" width="18.5546875" customWidth="1"/>
    <col min="8449" max="8449" width="5.109375" customWidth="1"/>
    <col min="8450" max="8450" width="29.44140625" customWidth="1"/>
    <col min="8451" max="8451" width="19.33203125" customWidth="1"/>
    <col min="8452" max="8452" width="17.6640625" customWidth="1"/>
    <col min="8453" max="8453" width="18.5546875" customWidth="1"/>
    <col min="8705" max="8705" width="5.109375" customWidth="1"/>
    <col min="8706" max="8706" width="29.44140625" customWidth="1"/>
    <col min="8707" max="8707" width="19.33203125" customWidth="1"/>
    <col min="8708" max="8708" width="17.6640625" customWidth="1"/>
    <col min="8709" max="8709" width="18.5546875" customWidth="1"/>
    <col min="8961" max="8961" width="5.109375" customWidth="1"/>
    <col min="8962" max="8962" width="29.44140625" customWidth="1"/>
    <col min="8963" max="8963" width="19.33203125" customWidth="1"/>
    <col min="8964" max="8964" width="17.6640625" customWidth="1"/>
    <col min="8965" max="8965" width="18.5546875" customWidth="1"/>
    <col min="9217" max="9217" width="5.109375" customWidth="1"/>
    <col min="9218" max="9218" width="29.44140625" customWidth="1"/>
    <col min="9219" max="9219" width="19.33203125" customWidth="1"/>
    <col min="9220" max="9220" width="17.6640625" customWidth="1"/>
    <col min="9221" max="9221" width="18.5546875" customWidth="1"/>
    <col min="9473" max="9473" width="5.109375" customWidth="1"/>
    <col min="9474" max="9474" width="29.44140625" customWidth="1"/>
    <col min="9475" max="9475" width="19.33203125" customWidth="1"/>
    <col min="9476" max="9476" width="17.6640625" customWidth="1"/>
    <col min="9477" max="9477" width="18.5546875" customWidth="1"/>
    <col min="9729" max="9729" width="5.109375" customWidth="1"/>
    <col min="9730" max="9730" width="29.44140625" customWidth="1"/>
    <col min="9731" max="9731" width="19.33203125" customWidth="1"/>
    <col min="9732" max="9732" width="17.6640625" customWidth="1"/>
    <col min="9733" max="9733" width="18.5546875" customWidth="1"/>
    <col min="9985" max="9985" width="5.109375" customWidth="1"/>
    <col min="9986" max="9986" width="29.44140625" customWidth="1"/>
    <col min="9987" max="9987" width="19.33203125" customWidth="1"/>
    <col min="9988" max="9988" width="17.6640625" customWidth="1"/>
    <col min="9989" max="9989" width="18.5546875" customWidth="1"/>
    <col min="10241" max="10241" width="5.109375" customWidth="1"/>
    <col min="10242" max="10242" width="29.44140625" customWidth="1"/>
    <col min="10243" max="10243" width="19.33203125" customWidth="1"/>
    <col min="10244" max="10244" width="17.6640625" customWidth="1"/>
    <col min="10245" max="10245" width="18.5546875" customWidth="1"/>
    <col min="10497" max="10497" width="5.109375" customWidth="1"/>
    <col min="10498" max="10498" width="29.44140625" customWidth="1"/>
    <col min="10499" max="10499" width="19.33203125" customWidth="1"/>
    <col min="10500" max="10500" width="17.6640625" customWidth="1"/>
    <col min="10501" max="10501" width="18.5546875" customWidth="1"/>
    <col min="10753" max="10753" width="5.109375" customWidth="1"/>
    <col min="10754" max="10754" width="29.44140625" customWidth="1"/>
    <col min="10755" max="10755" width="19.33203125" customWidth="1"/>
    <col min="10756" max="10756" width="17.6640625" customWidth="1"/>
    <col min="10757" max="10757" width="18.5546875" customWidth="1"/>
    <col min="11009" max="11009" width="5.109375" customWidth="1"/>
    <col min="11010" max="11010" width="29.44140625" customWidth="1"/>
    <col min="11011" max="11011" width="19.33203125" customWidth="1"/>
    <col min="11012" max="11012" width="17.6640625" customWidth="1"/>
    <col min="11013" max="11013" width="18.5546875" customWidth="1"/>
    <col min="11265" max="11265" width="5.109375" customWidth="1"/>
    <col min="11266" max="11266" width="29.44140625" customWidth="1"/>
    <col min="11267" max="11267" width="19.33203125" customWidth="1"/>
    <col min="11268" max="11268" width="17.6640625" customWidth="1"/>
    <col min="11269" max="11269" width="18.5546875" customWidth="1"/>
    <col min="11521" max="11521" width="5.109375" customWidth="1"/>
    <col min="11522" max="11522" width="29.44140625" customWidth="1"/>
    <col min="11523" max="11523" width="19.33203125" customWidth="1"/>
    <col min="11524" max="11524" width="17.6640625" customWidth="1"/>
    <col min="11525" max="11525" width="18.5546875" customWidth="1"/>
    <col min="11777" max="11777" width="5.109375" customWidth="1"/>
    <col min="11778" max="11778" width="29.44140625" customWidth="1"/>
    <col min="11779" max="11779" width="19.33203125" customWidth="1"/>
    <col min="11780" max="11780" width="17.6640625" customWidth="1"/>
    <col min="11781" max="11781" width="18.5546875" customWidth="1"/>
    <col min="12033" max="12033" width="5.109375" customWidth="1"/>
    <col min="12034" max="12034" width="29.44140625" customWidth="1"/>
    <col min="12035" max="12035" width="19.33203125" customWidth="1"/>
    <col min="12036" max="12036" width="17.6640625" customWidth="1"/>
    <col min="12037" max="12037" width="18.5546875" customWidth="1"/>
    <col min="12289" max="12289" width="5.109375" customWidth="1"/>
    <col min="12290" max="12290" width="29.44140625" customWidth="1"/>
    <col min="12291" max="12291" width="19.33203125" customWidth="1"/>
    <col min="12292" max="12292" width="17.6640625" customWidth="1"/>
    <col min="12293" max="12293" width="18.5546875" customWidth="1"/>
    <col min="12545" max="12545" width="5.109375" customWidth="1"/>
    <col min="12546" max="12546" width="29.44140625" customWidth="1"/>
    <col min="12547" max="12547" width="19.33203125" customWidth="1"/>
    <col min="12548" max="12548" width="17.6640625" customWidth="1"/>
    <col min="12549" max="12549" width="18.5546875" customWidth="1"/>
    <col min="12801" max="12801" width="5.109375" customWidth="1"/>
    <col min="12802" max="12802" width="29.44140625" customWidth="1"/>
    <col min="12803" max="12803" width="19.33203125" customWidth="1"/>
    <col min="12804" max="12804" width="17.6640625" customWidth="1"/>
    <col min="12805" max="12805" width="18.5546875" customWidth="1"/>
    <col min="13057" max="13057" width="5.109375" customWidth="1"/>
    <col min="13058" max="13058" width="29.44140625" customWidth="1"/>
    <col min="13059" max="13059" width="19.33203125" customWidth="1"/>
    <col min="13060" max="13060" width="17.6640625" customWidth="1"/>
    <col min="13061" max="13061" width="18.5546875" customWidth="1"/>
    <col min="13313" max="13313" width="5.109375" customWidth="1"/>
    <col min="13314" max="13314" width="29.44140625" customWidth="1"/>
    <col min="13315" max="13315" width="19.33203125" customWidth="1"/>
    <col min="13316" max="13316" width="17.6640625" customWidth="1"/>
    <col min="13317" max="13317" width="18.5546875" customWidth="1"/>
    <col min="13569" max="13569" width="5.109375" customWidth="1"/>
    <col min="13570" max="13570" width="29.44140625" customWidth="1"/>
    <col min="13571" max="13571" width="19.33203125" customWidth="1"/>
    <col min="13572" max="13572" width="17.6640625" customWidth="1"/>
    <col min="13573" max="13573" width="18.5546875" customWidth="1"/>
    <col min="13825" max="13825" width="5.109375" customWidth="1"/>
    <col min="13826" max="13826" width="29.44140625" customWidth="1"/>
    <col min="13827" max="13827" width="19.33203125" customWidth="1"/>
    <col min="13828" max="13828" width="17.6640625" customWidth="1"/>
    <col min="13829" max="13829" width="18.5546875" customWidth="1"/>
    <col min="14081" max="14081" width="5.109375" customWidth="1"/>
    <col min="14082" max="14082" width="29.44140625" customWidth="1"/>
    <col min="14083" max="14083" width="19.33203125" customWidth="1"/>
    <col min="14084" max="14084" width="17.6640625" customWidth="1"/>
    <col min="14085" max="14085" width="18.5546875" customWidth="1"/>
    <col min="14337" max="14337" width="5.109375" customWidth="1"/>
    <col min="14338" max="14338" width="29.44140625" customWidth="1"/>
    <col min="14339" max="14339" width="19.33203125" customWidth="1"/>
    <col min="14340" max="14340" width="17.6640625" customWidth="1"/>
    <col min="14341" max="14341" width="18.5546875" customWidth="1"/>
    <col min="14593" max="14593" width="5.109375" customWidth="1"/>
    <col min="14594" max="14594" width="29.44140625" customWidth="1"/>
    <col min="14595" max="14595" width="19.33203125" customWidth="1"/>
    <col min="14596" max="14596" width="17.6640625" customWidth="1"/>
    <col min="14597" max="14597" width="18.5546875" customWidth="1"/>
    <col min="14849" max="14849" width="5.109375" customWidth="1"/>
    <col min="14850" max="14850" width="29.44140625" customWidth="1"/>
    <col min="14851" max="14851" width="19.33203125" customWidth="1"/>
    <col min="14852" max="14852" width="17.6640625" customWidth="1"/>
    <col min="14853" max="14853" width="18.5546875" customWidth="1"/>
    <col min="15105" max="15105" width="5.109375" customWidth="1"/>
    <col min="15106" max="15106" width="29.44140625" customWidth="1"/>
    <col min="15107" max="15107" width="19.33203125" customWidth="1"/>
    <col min="15108" max="15108" width="17.6640625" customWidth="1"/>
    <col min="15109" max="15109" width="18.5546875" customWidth="1"/>
    <col min="15361" max="15361" width="5.109375" customWidth="1"/>
    <col min="15362" max="15362" width="29.44140625" customWidth="1"/>
    <col min="15363" max="15363" width="19.33203125" customWidth="1"/>
    <col min="15364" max="15364" width="17.6640625" customWidth="1"/>
    <col min="15365" max="15365" width="18.5546875" customWidth="1"/>
    <col min="15617" max="15617" width="5.109375" customWidth="1"/>
    <col min="15618" max="15618" width="29.44140625" customWidth="1"/>
    <col min="15619" max="15619" width="19.33203125" customWidth="1"/>
    <col min="15620" max="15620" width="17.6640625" customWidth="1"/>
    <col min="15621" max="15621" width="18.5546875" customWidth="1"/>
    <col min="15873" max="15873" width="5.109375" customWidth="1"/>
    <col min="15874" max="15874" width="29.44140625" customWidth="1"/>
    <col min="15875" max="15875" width="19.33203125" customWidth="1"/>
    <col min="15876" max="15876" width="17.6640625" customWidth="1"/>
    <col min="15877" max="15877" width="18.5546875" customWidth="1"/>
    <col min="16129" max="16129" width="5.109375" customWidth="1"/>
    <col min="16130" max="16130" width="29.44140625" customWidth="1"/>
    <col min="16131" max="16131" width="19.33203125" customWidth="1"/>
    <col min="16132" max="16132" width="17.6640625" customWidth="1"/>
    <col min="16133" max="16133" width="18.5546875" customWidth="1"/>
  </cols>
  <sheetData>
    <row r="1" spans="1:10" ht="87.6" customHeight="1" x14ac:dyDescent="0.25">
      <c r="C1" s="27"/>
      <c r="D1" s="206" t="s">
        <v>1140</v>
      </c>
      <c r="E1" s="214"/>
      <c r="F1" s="27"/>
      <c r="G1" s="215"/>
      <c r="H1" s="215"/>
      <c r="I1" s="215"/>
      <c r="J1" s="215"/>
    </row>
    <row r="2" spans="1:10" ht="15" customHeight="1" x14ac:dyDescent="0.25">
      <c r="C2" s="33"/>
      <c r="D2" s="33"/>
      <c r="E2" s="33"/>
      <c r="F2" s="34"/>
      <c r="G2" s="34"/>
      <c r="H2" s="34"/>
      <c r="I2" s="34"/>
    </row>
    <row r="3" spans="1:10" ht="15" customHeight="1" x14ac:dyDescent="0.25">
      <c r="C3" s="33"/>
      <c r="D3" s="33"/>
      <c r="E3" s="33"/>
      <c r="F3" s="34"/>
      <c r="G3" s="34"/>
      <c r="H3" s="34"/>
      <c r="I3" s="34"/>
    </row>
    <row r="4" spans="1:10" ht="45" customHeight="1" x14ac:dyDescent="0.3">
      <c r="A4" s="216" t="s">
        <v>860</v>
      </c>
      <c r="B4" s="216"/>
      <c r="C4" s="216"/>
      <c r="D4" s="216"/>
      <c r="E4" s="216"/>
    </row>
    <row r="7" spans="1:10" ht="18.75" customHeight="1" x14ac:dyDescent="0.25">
      <c r="A7" s="35" t="s">
        <v>850</v>
      </c>
      <c r="B7" s="36"/>
      <c r="C7" s="36"/>
      <c r="D7" s="36"/>
      <c r="E7" s="36"/>
    </row>
    <row r="8" spans="1:10" ht="6" customHeight="1" x14ac:dyDescent="0.25">
      <c r="A8" s="36"/>
      <c r="B8" s="36"/>
      <c r="C8" s="36"/>
      <c r="D8" s="36"/>
      <c r="E8" s="36"/>
    </row>
    <row r="9" spans="1:10" x14ac:dyDescent="0.25">
      <c r="A9" s="36"/>
      <c r="B9" s="36"/>
      <c r="C9" s="36"/>
      <c r="D9" s="36"/>
      <c r="E9" s="36"/>
    </row>
    <row r="10" spans="1:10" s="40" customFormat="1" ht="66" x14ac:dyDescent="0.25">
      <c r="A10" s="37" t="s">
        <v>851</v>
      </c>
      <c r="B10" s="37" t="s">
        <v>852</v>
      </c>
      <c r="C10" s="38" t="s">
        <v>858</v>
      </c>
      <c r="D10" s="37" t="s">
        <v>853</v>
      </c>
      <c r="E10" s="37" t="s">
        <v>854</v>
      </c>
      <c r="F10" s="39"/>
    </row>
    <row r="11" spans="1:10" x14ac:dyDescent="0.25">
      <c r="A11" s="41"/>
      <c r="B11" s="41"/>
      <c r="C11" s="41"/>
      <c r="D11" s="41"/>
      <c r="E11" s="41"/>
    </row>
    <row r="12" spans="1:10" s="46" customFormat="1" ht="52.8" x14ac:dyDescent="0.25">
      <c r="A12" s="42">
        <v>1</v>
      </c>
      <c r="B12" s="67" t="s">
        <v>861</v>
      </c>
      <c r="C12" s="43">
        <v>243000</v>
      </c>
      <c r="D12" s="44">
        <v>243000</v>
      </c>
      <c r="E12" s="45">
        <v>1</v>
      </c>
    </row>
    <row r="13" spans="1:10" ht="26.25" customHeight="1" x14ac:dyDescent="0.25">
      <c r="A13" s="217" t="s">
        <v>855</v>
      </c>
      <c r="B13" s="217"/>
      <c r="C13" s="47">
        <f>C12</f>
        <v>243000</v>
      </c>
      <c r="D13" s="47">
        <f>D12</f>
        <v>243000</v>
      </c>
      <c r="E13" s="48">
        <v>1</v>
      </c>
    </row>
    <row r="14" spans="1:10" x14ac:dyDescent="0.25">
      <c r="A14" s="36"/>
      <c r="B14" s="36"/>
      <c r="C14" s="49"/>
      <c r="D14" s="49"/>
      <c r="E14" s="49"/>
      <c r="F14" s="50"/>
    </row>
    <row r="15" spans="1:10" x14ac:dyDescent="0.25">
      <c r="A15" s="36"/>
      <c r="B15" s="36"/>
      <c r="C15" s="49"/>
      <c r="D15" s="49"/>
      <c r="E15" s="49"/>
      <c r="F15" s="50"/>
    </row>
    <row r="16" spans="1:10" ht="27" customHeight="1" x14ac:dyDescent="0.25">
      <c r="A16" s="35" t="s">
        <v>856</v>
      </c>
      <c r="B16" s="36"/>
      <c r="C16" s="49"/>
      <c r="D16" s="49"/>
      <c r="E16" s="49"/>
    </row>
    <row r="17" spans="1:6" ht="9" customHeight="1" x14ac:dyDescent="0.25">
      <c r="A17" s="36"/>
      <c r="B17" s="36"/>
      <c r="C17" s="49"/>
      <c r="D17" s="49"/>
      <c r="E17" s="49"/>
    </row>
    <row r="18" spans="1:6" s="39" customFormat="1" ht="66" x14ac:dyDescent="0.25">
      <c r="A18" s="37" t="s">
        <v>851</v>
      </c>
      <c r="B18" s="51" t="s">
        <v>852</v>
      </c>
      <c r="C18" s="52" t="s">
        <v>859</v>
      </c>
      <c r="D18" s="53" t="s">
        <v>853</v>
      </c>
      <c r="E18" s="53" t="s">
        <v>857</v>
      </c>
    </row>
    <row r="19" spans="1:6" s="46" customFormat="1" ht="52.8" x14ac:dyDescent="0.25">
      <c r="A19" s="54">
        <v>1</v>
      </c>
      <c r="B19" s="67" t="s">
        <v>861</v>
      </c>
      <c r="C19" s="47">
        <v>150000</v>
      </c>
      <c r="D19" s="47">
        <v>150000</v>
      </c>
      <c r="E19" s="55">
        <v>1</v>
      </c>
    </row>
    <row r="20" spans="1:6" ht="24.75" customHeight="1" x14ac:dyDescent="0.25">
      <c r="A20" s="218" t="s">
        <v>823</v>
      </c>
      <c r="B20" s="219"/>
      <c r="C20" s="56">
        <f>C19</f>
        <v>150000</v>
      </c>
      <c r="D20" s="56">
        <f t="shared" ref="D20" si="0">D19</f>
        <v>150000</v>
      </c>
      <c r="E20" s="55">
        <v>1</v>
      </c>
    </row>
    <row r="22" spans="1:6" x14ac:dyDescent="0.25">
      <c r="E22" s="57"/>
    </row>
    <row r="23" spans="1:6" ht="12.75" customHeight="1" x14ac:dyDescent="0.25">
      <c r="A23" s="213"/>
      <c r="B23" s="213"/>
      <c r="C23" s="213"/>
      <c r="D23" s="58"/>
      <c r="E23" s="220"/>
      <c r="F23" s="220"/>
    </row>
    <row r="24" spans="1:6" ht="12.75" customHeight="1" x14ac:dyDescent="0.25">
      <c r="A24" s="59"/>
      <c r="B24" s="59"/>
      <c r="C24" s="58"/>
      <c r="D24" s="58"/>
      <c r="E24" s="60"/>
      <c r="F24" s="60"/>
    </row>
    <row r="25" spans="1:6" ht="12.75" customHeight="1" x14ac:dyDescent="0.25">
      <c r="A25" s="61"/>
      <c r="B25" s="61"/>
      <c r="C25" s="61"/>
      <c r="D25" s="62"/>
      <c r="E25" s="63"/>
      <c r="F25" s="63"/>
    </row>
    <row r="26" spans="1:6" ht="12.75" customHeight="1" x14ac:dyDescent="0.25">
      <c r="A26" s="61"/>
      <c r="B26" s="61"/>
      <c r="C26" s="61"/>
      <c r="D26" s="62"/>
      <c r="E26" s="63"/>
      <c r="F26" s="63"/>
    </row>
    <row r="27" spans="1:6" ht="13.5" customHeight="1" x14ac:dyDescent="0.25">
      <c r="A27" s="213"/>
      <c r="B27" s="213"/>
      <c r="C27" s="213"/>
      <c r="D27" s="64"/>
      <c r="E27" s="65"/>
    </row>
    <row r="28" spans="1:6" x14ac:dyDescent="0.25">
      <c r="A28" s="59"/>
      <c r="B28" s="59"/>
      <c r="E28" s="60"/>
      <c r="F28" s="66"/>
    </row>
  </sheetData>
  <mergeCells count="8">
    <mergeCell ref="A27:C27"/>
    <mergeCell ref="D1:E1"/>
    <mergeCell ref="G1:J1"/>
    <mergeCell ref="A4:E4"/>
    <mergeCell ref="A13:B13"/>
    <mergeCell ref="A20:B20"/>
    <mergeCell ref="A23:C23"/>
    <mergeCell ref="E23:F23"/>
  </mergeCells>
  <pageMargins left="0.9055118110236221"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view="pageBreakPreview" topLeftCell="A7" zoomScale="60" zoomScaleNormal="100" workbookViewId="0">
      <selection activeCell="B9" sqref="B9:G9"/>
    </sheetView>
  </sheetViews>
  <sheetFormatPr defaultColWidth="8.88671875" defaultRowHeight="13.2" x14ac:dyDescent="0.25"/>
  <cols>
    <col min="1" max="1" width="27.5546875" style="68" customWidth="1"/>
    <col min="2" max="6" width="8.88671875" style="68" customWidth="1"/>
    <col min="7" max="7" width="17" style="68" customWidth="1"/>
    <col min="8" max="8" width="11.88671875" style="68" customWidth="1"/>
    <col min="9" max="9" width="11.109375" style="68" customWidth="1"/>
    <col min="10" max="10" width="11" style="68" customWidth="1"/>
    <col min="11" max="11" width="7.5546875" style="68" customWidth="1"/>
    <col min="12" max="12" width="5.44140625" style="68" customWidth="1"/>
    <col min="13" max="16" width="8.88671875" style="68" customWidth="1"/>
    <col min="17" max="17" width="6.6640625" style="68" customWidth="1"/>
    <col min="18" max="254" width="8.88671875" style="68"/>
    <col min="255" max="255" width="24.44140625" style="68" customWidth="1"/>
    <col min="256" max="260" width="8.88671875" style="68" customWidth="1"/>
    <col min="261" max="261" width="17" style="68" customWidth="1"/>
    <col min="262" max="263" width="0" style="68" hidden="1" customWidth="1"/>
    <col min="264" max="264" width="11.88671875" style="68" customWidth="1"/>
    <col min="265" max="265" width="11.109375" style="68" customWidth="1"/>
    <col min="266" max="266" width="11" style="68" customWidth="1"/>
    <col min="267" max="267" width="7.5546875" style="68" customWidth="1"/>
    <col min="268" max="268" width="5.44140625" style="68" customWidth="1"/>
    <col min="269" max="272" width="8.88671875" style="68" customWidth="1"/>
    <col min="273" max="273" width="6.6640625" style="68" customWidth="1"/>
    <col min="274" max="510" width="8.88671875" style="68"/>
    <col min="511" max="511" width="24.44140625" style="68" customWidth="1"/>
    <col min="512" max="516" width="8.88671875" style="68" customWidth="1"/>
    <col min="517" max="517" width="17" style="68" customWidth="1"/>
    <col min="518" max="519" width="0" style="68" hidden="1" customWidth="1"/>
    <col min="520" max="520" width="11.88671875" style="68" customWidth="1"/>
    <col min="521" max="521" width="11.109375" style="68" customWidth="1"/>
    <col min="522" max="522" width="11" style="68" customWidth="1"/>
    <col min="523" max="523" width="7.5546875" style="68" customWidth="1"/>
    <col min="524" max="524" width="5.44140625" style="68" customWidth="1"/>
    <col min="525" max="528" width="8.88671875" style="68" customWidth="1"/>
    <col min="529" max="529" width="6.6640625" style="68" customWidth="1"/>
    <col min="530" max="766" width="8.88671875" style="68"/>
    <col min="767" max="767" width="24.44140625" style="68" customWidth="1"/>
    <col min="768" max="772" width="8.88671875" style="68" customWidth="1"/>
    <col min="773" max="773" width="17" style="68" customWidth="1"/>
    <col min="774" max="775" width="0" style="68" hidden="1" customWidth="1"/>
    <col min="776" max="776" width="11.88671875" style="68" customWidth="1"/>
    <col min="777" max="777" width="11.109375" style="68" customWidth="1"/>
    <col min="778" max="778" width="11" style="68" customWidth="1"/>
    <col min="779" max="779" width="7.5546875" style="68" customWidth="1"/>
    <col min="780" max="780" width="5.44140625" style="68" customWidth="1"/>
    <col min="781" max="784" width="8.88671875" style="68" customWidth="1"/>
    <col min="785" max="785" width="6.6640625" style="68" customWidth="1"/>
    <col min="786" max="1022" width="8.88671875" style="68"/>
    <col min="1023" max="1023" width="24.44140625" style="68" customWidth="1"/>
    <col min="1024" max="1028" width="8.88671875" style="68" customWidth="1"/>
    <col min="1029" max="1029" width="17" style="68" customWidth="1"/>
    <col min="1030" max="1031" width="0" style="68" hidden="1" customWidth="1"/>
    <col min="1032" max="1032" width="11.88671875" style="68" customWidth="1"/>
    <col min="1033" max="1033" width="11.109375" style="68" customWidth="1"/>
    <col min="1034" max="1034" width="11" style="68" customWidth="1"/>
    <col min="1035" max="1035" width="7.5546875" style="68" customWidth="1"/>
    <col min="1036" max="1036" width="5.44140625" style="68" customWidth="1"/>
    <col min="1037" max="1040" width="8.88671875" style="68" customWidth="1"/>
    <col min="1041" max="1041" width="6.6640625" style="68" customWidth="1"/>
    <col min="1042" max="1278" width="8.88671875" style="68"/>
    <col min="1279" max="1279" width="24.44140625" style="68" customWidth="1"/>
    <col min="1280" max="1284" width="8.88671875" style="68" customWidth="1"/>
    <col min="1285" max="1285" width="17" style="68" customWidth="1"/>
    <col min="1286" max="1287" width="0" style="68" hidden="1" customWidth="1"/>
    <col min="1288" max="1288" width="11.88671875" style="68" customWidth="1"/>
    <col min="1289" max="1289" width="11.109375" style="68" customWidth="1"/>
    <col min="1290" max="1290" width="11" style="68" customWidth="1"/>
    <col min="1291" max="1291" width="7.5546875" style="68" customWidth="1"/>
    <col min="1292" max="1292" width="5.44140625" style="68" customWidth="1"/>
    <col min="1293" max="1296" width="8.88671875" style="68" customWidth="1"/>
    <col min="1297" max="1297" width="6.6640625" style="68" customWidth="1"/>
    <col min="1298" max="1534" width="8.88671875" style="68"/>
    <col min="1535" max="1535" width="24.44140625" style="68" customWidth="1"/>
    <col min="1536" max="1540" width="8.88671875" style="68" customWidth="1"/>
    <col min="1541" max="1541" width="17" style="68" customWidth="1"/>
    <col min="1542" max="1543" width="0" style="68" hidden="1" customWidth="1"/>
    <col min="1544" max="1544" width="11.88671875" style="68" customWidth="1"/>
    <col min="1545" max="1545" width="11.109375" style="68" customWidth="1"/>
    <col min="1546" max="1546" width="11" style="68" customWidth="1"/>
    <col min="1547" max="1547" width="7.5546875" style="68" customWidth="1"/>
    <col min="1548" max="1548" width="5.44140625" style="68" customWidth="1"/>
    <col min="1549" max="1552" width="8.88671875" style="68" customWidth="1"/>
    <col min="1553" max="1553" width="6.6640625" style="68" customWidth="1"/>
    <col min="1554" max="1790" width="8.88671875" style="68"/>
    <col min="1791" max="1791" width="24.44140625" style="68" customWidth="1"/>
    <col min="1792" max="1796" width="8.88671875" style="68" customWidth="1"/>
    <col min="1797" max="1797" width="17" style="68" customWidth="1"/>
    <col min="1798" max="1799" width="0" style="68" hidden="1" customWidth="1"/>
    <col min="1800" max="1800" width="11.88671875" style="68" customWidth="1"/>
    <col min="1801" max="1801" width="11.109375" style="68" customWidth="1"/>
    <col min="1802" max="1802" width="11" style="68" customWidth="1"/>
    <col min="1803" max="1803" width="7.5546875" style="68" customWidth="1"/>
    <col min="1804" max="1804" width="5.44140625" style="68" customWidth="1"/>
    <col min="1805" max="1808" width="8.88671875" style="68" customWidth="1"/>
    <col min="1809" max="1809" width="6.6640625" style="68" customWidth="1"/>
    <col min="1810" max="2046" width="8.88671875" style="68"/>
    <col min="2047" max="2047" width="24.44140625" style="68" customWidth="1"/>
    <col min="2048" max="2052" width="8.88671875" style="68" customWidth="1"/>
    <col min="2053" max="2053" width="17" style="68" customWidth="1"/>
    <col min="2054" max="2055" width="0" style="68" hidden="1" customWidth="1"/>
    <col min="2056" max="2056" width="11.88671875" style="68" customWidth="1"/>
    <col min="2057" max="2057" width="11.109375" style="68" customWidth="1"/>
    <col min="2058" max="2058" width="11" style="68" customWidth="1"/>
    <col min="2059" max="2059" width="7.5546875" style="68" customWidth="1"/>
    <col min="2060" max="2060" width="5.44140625" style="68" customWidth="1"/>
    <col min="2061" max="2064" width="8.88671875" style="68" customWidth="1"/>
    <col min="2065" max="2065" width="6.6640625" style="68" customWidth="1"/>
    <col min="2066" max="2302" width="8.88671875" style="68"/>
    <col min="2303" max="2303" width="24.44140625" style="68" customWidth="1"/>
    <col min="2304" max="2308" width="8.88671875" style="68" customWidth="1"/>
    <col min="2309" max="2309" width="17" style="68" customWidth="1"/>
    <col min="2310" max="2311" width="0" style="68" hidden="1" customWidth="1"/>
    <col min="2312" max="2312" width="11.88671875" style="68" customWidth="1"/>
    <col min="2313" max="2313" width="11.109375" style="68" customWidth="1"/>
    <col min="2314" max="2314" width="11" style="68" customWidth="1"/>
    <col min="2315" max="2315" width="7.5546875" style="68" customWidth="1"/>
    <col min="2316" max="2316" width="5.44140625" style="68" customWidth="1"/>
    <col min="2317" max="2320" width="8.88671875" style="68" customWidth="1"/>
    <col min="2321" max="2321" width="6.6640625" style="68" customWidth="1"/>
    <col min="2322" max="2558" width="8.88671875" style="68"/>
    <col min="2559" max="2559" width="24.44140625" style="68" customWidth="1"/>
    <col min="2560" max="2564" width="8.88671875" style="68" customWidth="1"/>
    <col min="2565" max="2565" width="17" style="68" customWidth="1"/>
    <col min="2566" max="2567" width="0" style="68" hidden="1" customWidth="1"/>
    <col min="2568" max="2568" width="11.88671875" style="68" customWidth="1"/>
    <col min="2569" max="2569" width="11.109375" style="68" customWidth="1"/>
    <col min="2570" max="2570" width="11" style="68" customWidth="1"/>
    <col min="2571" max="2571" width="7.5546875" style="68" customWidth="1"/>
    <col min="2572" max="2572" width="5.44140625" style="68" customWidth="1"/>
    <col min="2573" max="2576" width="8.88671875" style="68" customWidth="1"/>
    <col min="2577" max="2577" width="6.6640625" style="68" customWidth="1"/>
    <col min="2578" max="2814" width="8.88671875" style="68"/>
    <col min="2815" max="2815" width="24.44140625" style="68" customWidth="1"/>
    <col min="2816" max="2820" width="8.88671875" style="68" customWidth="1"/>
    <col min="2821" max="2821" width="17" style="68" customWidth="1"/>
    <col min="2822" max="2823" width="0" style="68" hidden="1" customWidth="1"/>
    <col min="2824" max="2824" width="11.88671875" style="68" customWidth="1"/>
    <col min="2825" max="2825" width="11.109375" style="68" customWidth="1"/>
    <col min="2826" max="2826" width="11" style="68" customWidth="1"/>
    <col min="2827" max="2827" width="7.5546875" style="68" customWidth="1"/>
    <col min="2828" max="2828" width="5.44140625" style="68" customWidth="1"/>
    <col min="2829" max="2832" width="8.88671875" style="68" customWidth="1"/>
    <col min="2833" max="2833" width="6.6640625" style="68" customWidth="1"/>
    <col min="2834" max="3070" width="8.88671875" style="68"/>
    <col min="3071" max="3071" width="24.44140625" style="68" customWidth="1"/>
    <col min="3072" max="3076" width="8.88671875" style="68" customWidth="1"/>
    <col min="3077" max="3077" width="17" style="68" customWidth="1"/>
    <col min="3078" max="3079" width="0" style="68" hidden="1" customWidth="1"/>
    <col min="3080" max="3080" width="11.88671875" style="68" customWidth="1"/>
    <col min="3081" max="3081" width="11.109375" style="68" customWidth="1"/>
    <col min="3082" max="3082" width="11" style="68" customWidth="1"/>
    <col min="3083" max="3083" width="7.5546875" style="68" customWidth="1"/>
    <col min="3084" max="3084" width="5.44140625" style="68" customWidth="1"/>
    <col min="3085" max="3088" width="8.88671875" style="68" customWidth="1"/>
    <col min="3089" max="3089" width="6.6640625" style="68" customWidth="1"/>
    <col min="3090" max="3326" width="8.88671875" style="68"/>
    <col min="3327" max="3327" width="24.44140625" style="68" customWidth="1"/>
    <col min="3328" max="3332" width="8.88671875" style="68" customWidth="1"/>
    <col min="3333" max="3333" width="17" style="68" customWidth="1"/>
    <col min="3334" max="3335" width="0" style="68" hidden="1" customWidth="1"/>
    <col min="3336" max="3336" width="11.88671875" style="68" customWidth="1"/>
    <col min="3337" max="3337" width="11.109375" style="68" customWidth="1"/>
    <col min="3338" max="3338" width="11" style="68" customWidth="1"/>
    <col min="3339" max="3339" width="7.5546875" style="68" customWidth="1"/>
    <col min="3340" max="3340" width="5.44140625" style="68" customWidth="1"/>
    <col min="3341" max="3344" width="8.88671875" style="68" customWidth="1"/>
    <col min="3345" max="3345" width="6.6640625" style="68" customWidth="1"/>
    <col min="3346" max="3582" width="8.88671875" style="68"/>
    <col min="3583" max="3583" width="24.44140625" style="68" customWidth="1"/>
    <col min="3584" max="3588" width="8.88671875" style="68" customWidth="1"/>
    <col min="3589" max="3589" width="17" style="68" customWidth="1"/>
    <col min="3590" max="3591" width="0" style="68" hidden="1" customWidth="1"/>
    <col min="3592" max="3592" width="11.88671875" style="68" customWidth="1"/>
    <col min="3593" max="3593" width="11.109375" style="68" customWidth="1"/>
    <col min="3594" max="3594" width="11" style="68" customWidth="1"/>
    <col min="3595" max="3595" width="7.5546875" style="68" customWidth="1"/>
    <col min="3596" max="3596" width="5.44140625" style="68" customWidth="1"/>
    <col min="3597" max="3600" width="8.88671875" style="68" customWidth="1"/>
    <col min="3601" max="3601" width="6.6640625" style="68" customWidth="1"/>
    <col min="3602" max="3838" width="8.88671875" style="68"/>
    <col min="3839" max="3839" width="24.44140625" style="68" customWidth="1"/>
    <col min="3840" max="3844" width="8.88671875" style="68" customWidth="1"/>
    <col min="3845" max="3845" width="17" style="68" customWidth="1"/>
    <col min="3846" max="3847" width="0" style="68" hidden="1" customWidth="1"/>
    <col min="3848" max="3848" width="11.88671875" style="68" customWidth="1"/>
    <col min="3849" max="3849" width="11.109375" style="68" customWidth="1"/>
    <col min="3850" max="3850" width="11" style="68" customWidth="1"/>
    <col min="3851" max="3851" width="7.5546875" style="68" customWidth="1"/>
    <col min="3852" max="3852" width="5.44140625" style="68" customWidth="1"/>
    <col min="3853" max="3856" width="8.88671875" style="68" customWidth="1"/>
    <col min="3857" max="3857" width="6.6640625" style="68" customWidth="1"/>
    <col min="3858" max="4094" width="8.88671875" style="68"/>
    <col min="4095" max="4095" width="24.44140625" style="68" customWidth="1"/>
    <col min="4096" max="4100" width="8.88671875" style="68" customWidth="1"/>
    <col min="4101" max="4101" width="17" style="68" customWidth="1"/>
    <col min="4102" max="4103" width="0" style="68" hidden="1" customWidth="1"/>
    <col min="4104" max="4104" width="11.88671875" style="68" customWidth="1"/>
    <col min="4105" max="4105" width="11.109375" style="68" customWidth="1"/>
    <col min="4106" max="4106" width="11" style="68" customWidth="1"/>
    <col min="4107" max="4107" width="7.5546875" style="68" customWidth="1"/>
    <col min="4108" max="4108" width="5.44140625" style="68" customWidth="1"/>
    <col min="4109" max="4112" width="8.88671875" style="68" customWidth="1"/>
    <col min="4113" max="4113" width="6.6640625" style="68" customWidth="1"/>
    <col min="4114" max="4350" width="8.88671875" style="68"/>
    <col min="4351" max="4351" width="24.44140625" style="68" customWidth="1"/>
    <col min="4352" max="4356" width="8.88671875" style="68" customWidth="1"/>
    <col min="4357" max="4357" width="17" style="68" customWidth="1"/>
    <col min="4358" max="4359" width="0" style="68" hidden="1" customWidth="1"/>
    <col min="4360" max="4360" width="11.88671875" style="68" customWidth="1"/>
    <col min="4361" max="4361" width="11.109375" style="68" customWidth="1"/>
    <col min="4362" max="4362" width="11" style="68" customWidth="1"/>
    <col min="4363" max="4363" width="7.5546875" style="68" customWidth="1"/>
    <col min="4364" max="4364" width="5.44140625" style="68" customWidth="1"/>
    <col min="4365" max="4368" width="8.88671875" style="68" customWidth="1"/>
    <col min="4369" max="4369" width="6.6640625" style="68" customWidth="1"/>
    <col min="4370" max="4606" width="8.88671875" style="68"/>
    <col min="4607" max="4607" width="24.44140625" style="68" customWidth="1"/>
    <col min="4608" max="4612" width="8.88671875" style="68" customWidth="1"/>
    <col min="4613" max="4613" width="17" style="68" customWidth="1"/>
    <col min="4614" max="4615" width="0" style="68" hidden="1" customWidth="1"/>
    <col min="4616" max="4616" width="11.88671875" style="68" customWidth="1"/>
    <col min="4617" max="4617" width="11.109375" style="68" customWidth="1"/>
    <col min="4618" max="4618" width="11" style="68" customWidth="1"/>
    <col min="4619" max="4619" width="7.5546875" style="68" customWidth="1"/>
    <col min="4620" max="4620" width="5.44140625" style="68" customWidth="1"/>
    <col min="4621" max="4624" width="8.88671875" style="68" customWidth="1"/>
    <col min="4625" max="4625" width="6.6640625" style="68" customWidth="1"/>
    <col min="4626" max="4862" width="8.88671875" style="68"/>
    <col min="4863" max="4863" width="24.44140625" style="68" customWidth="1"/>
    <col min="4864" max="4868" width="8.88671875" style="68" customWidth="1"/>
    <col min="4869" max="4869" width="17" style="68" customWidth="1"/>
    <col min="4870" max="4871" width="0" style="68" hidden="1" customWidth="1"/>
    <col min="4872" max="4872" width="11.88671875" style="68" customWidth="1"/>
    <col min="4873" max="4873" width="11.109375" style="68" customWidth="1"/>
    <col min="4874" max="4874" width="11" style="68" customWidth="1"/>
    <col min="4875" max="4875" width="7.5546875" style="68" customWidth="1"/>
    <col min="4876" max="4876" width="5.44140625" style="68" customWidth="1"/>
    <col min="4877" max="4880" width="8.88671875" style="68" customWidth="1"/>
    <col min="4881" max="4881" width="6.6640625" style="68" customWidth="1"/>
    <col min="4882" max="5118" width="8.88671875" style="68"/>
    <col min="5119" max="5119" width="24.44140625" style="68" customWidth="1"/>
    <col min="5120" max="5124" width="8.88671875" style="68" customWidth="1"/>
    <col min="5125" max="5125" width="17" style="68" customWidth="1"/>
    <col min="5126" max="5127" width="0" style="68" hidden="1" customWidth="1"/>
    <col min="5128" max="5128" width="11.88671875" style="68" customWidth="1"/>
    <col min="5129" max="5129" width="11.109375" style="68" customWidth="1"/>
    <col min="5130" max="5130" width="11" style="68" customWidth="1"/>
    <col min="5131" max="5131" width="7.5546875" style="68" customWidth="1"/>
    <col min="5132" max="5132" width="5.44140625" style="68" customWidth="1"/>
    <col min="5133" max="5136" width="8.88671875" style="68" customWidth="1"/>
    <col min="5137" max="5137" width="6.6640625" style="68" customWidth="1"/>
    <col min="5138" max="5374" width="8.88671875" style="68"/>
    <col min="5375" max="5375" width="24.44140625" style="68" customWidth="1"/>
    <col min="5376" max="5380" width="8.88671875" style="68" customWidth="1"/>
    <col min="5381" max="5381" width="17" style="68" customWidth="1"/>
    <col min="5382" max="5383" width="0" style="68" hidden="1" customWidth="1"/>
    <col min="5384" max="5384" width="11.88671875" style="68" customWidth="1"/>
    <col min="5385" max="5385" width="11.109375" style="68" customWidth="1"/>
    <col min="5386" max="5386" width="11" style="68" customWidth="1"/>
    <col min="5387" max="5387" width="7.5546875" style="68" customWidth="1"/>
    <col min="5388" max="5388" width="5.44140625" style="68" customWidth="1"/>
    <col min="5389" max="5392" width="8.88671875" style="68" customWidth="1"/>
    <col min="5393" max="5393" width="6.6640625" style="68" customWidth="1"/>
    <col min="5394" max="5630" width="8.88671875" style="68"/>
    <col min="5631" max="5631" width="24.44140625" style="68" customWidth="1"/>
    <col min="5632" max="5636" width="8.88671875" style="68" customWidth="1"/>
    <col min="5637" max="5637" width="17" style="68" customWidth="1"/>
    <col min="5638" max="5639" width="0" style="68" hidden="1" customWidth="1"/>
    <col min="5640" max="5640" width="11.88671875" style="68" customWidth="1"/>
    <col min="5641" max="5641" width="11.109375" style="68" customWidth="1"/>
    <col min="5642" max="5642" width="11" style="68" customWidth="1"/>
    <col min="5643" max="5643" width="7.5546875" style="68" customWidth="1"/>
    <col min="5644" max="5644" width="5.44140625" style="68" customWidth="1"/>
    <col min="5645" max="5648" width="8.88671875" style="68" customWidth="1"/>
    <col min="5649" max="5649" width="6.6640625" style="68" customWidth="1"/>
    <col min="5650" max="5886" width="8.88671875" style="68"/>
    <col min="5887" max="5887" width="24.44140625" style="68" customWidth="1"/>
    <col min="5888" max="5892" width="8.88671875" style="68" customWidth="1"/>
    <col min="5893" max="5893" width="17" style="68" customWidth="1"/>
    <col min="5894" max="5895" width="0" style="68" hidden="1" customWidth="1"/>
    <col min="5896" max="5896" width="11.88671875" style="68" customWidth="1"/>
    <col min="5897" max="5897" width="11.109375" style="68" customWidth="1"/>
    <col min="5898" max="5898" width="11" style="68" customWidth="1"/>
    <col min="5899" max="5899" width="7.5546875" style="68" customWidth="1"/>
    <col min="5900" max="5900" width="5.44140625" style="68" customWidth="1"/>
    <col min="5901" max="5904" width="8.88671875" style="68" customWidth="1"/>
    <col min="5905" max="5905" width="6.6640625" style="68" customWidth="1"/>
    <col min="5906" max="6142" width="8.88671875" style="68"/>
    <col min="6143" max="6143" width="24.44140625" style="68" customWidth="1"/>
    <col min="6144" max="6148" width="8.88671875" style="68" customWidth="1"/>
    <col min="6149" max="6149" width="17" style="68" customWidth="1"/>
    <col min="6150" max="6151" width="0" style="68" hidden="1" customWidth="1"/>
    <col min="6152" max="6152" width="11.88671875" style="68" customWidth="1"/>
    <col min="6153" max="6153" width="11.109375" style="68" customWidth="1"/>
    <col min="6154" max="6154" width="11" style="68" customWidth="1"/>
    <col min="6155" max="6155" width="7.5546875" style="68" customWidth="1"/>
    <col min="6156" max="6156" width="5.44140625" style="68" customWidth="1"/>
    <col min="6157" max="6160" width="8.88671875" style="68" customWidth="1"/>
    <col min="6161" max="6161" width="6.6640625" style="68" customWidth="1"/>
    <col min="6162" max="6398" width="8.88671875" style="68"/>
    <col min="6399" max="6399" width="24.44140625" style="68" customWidth="1"/>
    <col min="6400" max="6404" width="8.88671875" style="68" customWidth="1"/>
    <col min="6405" max="6405" width="17" style="68" customWidth="1"/>
    <col min="6406" max="6407" width="0" style="68" hidden="1" customWidth="1"/>
    <col min="6408" max="6408" width="11.88671875" style="68" customWidth="1"/>
    <col min="6409" max="6409" width="11.109375" style="68" customWidth="1"/>
    <col min="6410" max="6410" width="11" style="68" customWidth="1"/>
    <col min="6411" max="6411" width="7.5546875" style="68" customWidth="1"/>
    <col min="6412" max="6412" width="5.44140625" style="68" customWidth="1"/>
    <col min="6413" max="6416" width="8.88671875" style="68" customWidth="1"/>
    <col min="6417" max="6417" width="6.6640625" style="68" customWidth="1"/>
    <col min="6418" max="6654" width="8.88671875" style="68"/>
    <col min="6655" max="6655" width="24.44140625" style="68" customWidth="1"/>
    <col min="6656" max="6660" width="8.88671875" style="68" customWidth="1"/>
    <col min="6661" max="6661" width="17" style="68" customWidth="1"/>
    <col min="6662" max="6663" width="0" style="68" hidden="1" customWidth="1"/>
    <col min="6664" max="6664" width="11.88671875" style="68" customWidth="1"/>
    <col min="6665" max="6665" width="11.109375" style="68" customWidth="1"/>
    <col min="6666" max="6666" width="11" style="68" customWidth="1"/>
    <col min="6667" max="6667" width="7.5546875" style="68" customWidth="1"/>
    <col min="6668" max="6668" width="5.44140625" style="68" customWidth="1"/>
    <col min="6669" max="6672" width="8.88671875" style="68" customWidth="1"/>
    <col min="6673" max="6673" width="6.6640625" style="68" customWidth="1"/>
    <col min="6674" max="6910" width="8.88671875" style="68"/>
    <col min="6911" max="6911" width="24.44140625" style="68" customWidth="1"/>
    <col min="6912" max="6916" width="8.88671875" style="68" customWidth="1"/>
    <col min="6917" max="6917" width="17" style="68" customWidth="1"/>
    <col min="6918" max="6919" width="0" style="68" hidden="1" customWidth="1"/>
    <col min="6920" max="6920" width="11.88671875" style="68" customWidth="1"/>
    <col min="6921" max="6921" width="11.109375" style="68" customWidth="1"/>
    <col min="6922" max="6922" width="11" style="68" customWidth="1"/>
    <col min="6923" max="6923" width="7.5546875" style="68" customWidth="1"/>
    <col min="6924" max="6924" width="5.44140625" style="68" customWidth="1"/>
    <col min="6925" max="6928" width="8.88671875" style="68" customWidth="1"/>
    <col min="6929" max="6929" width="6.6640625" style="68" customWidth="1"/>
    <col min="6930" max="7166" width="8.88671875" style="68"/>
    <col min="7167" max="7167" width="24.44140625" style="68" customWidth="1"/>
    <col min="7168" max="7172" width="8.88671875" style="68" customWidth="1"/>
    <col min="7173" max="7173" width="17" style="68" customWidth="1"/>
    <col min="7174" max="7175" width="0" style="68" hidden="1" customWidth="1"/>
    <col min="7176" max="7176" width="11.88671875" style="68" customWidth="1"/>
    <col min="7177" max="7177" width="11.109375" style="68" customWidth="1"/>
    <col min="7178" max="7178" width="11" style="68" customWidth="1"/>
    <col min="7179" max="7179" width="7.5546875" style="68" customWidth="1"/>
    <col min="7180" max="7180" width="5.44140625" style="68" customWidth="1"/>
    <col min="7181" max="7184" width="8.88671875" style="68" customWidth="1"/>
    <col min="7185" max="7185" width="6.6640625" style="68" customWidth="1"/>
    <col min="7186" max="7422" width="8.88671875" style="68"/>
    <col min="7423" max="7423" width="24.44140625" style="68" customWidth="1"/>
    <col min="7424" max="7428" width="8.88671875" style="68" customWidth="1"/>
    <col min="7429" max="7429" width="17" style="68" customWidth="1"/>
    <col min="7430" max="7431" width="0" style="68" hidden="1" customWidth="1"/>
    <col min="7432" max="7432" width="11.88671875" style="68" customWidth="1"/>
    <col min="7433" max="7433" width="11.109375" style="68" customWidth="1"/>
    <col min="7434" max="7434" width="11" style="68" customWidth="1"/>
    <col min="7435" max="7435" width="7.5546875" style="68" customWidth="1"/>
    <col min="7436" max="7436" width="5.44140625" style="68" customWidth="1"/>
    <col min="7437" max="7440" width="8.88671875" style="68" customWidth="1"/>
    <col min="7441" max="7441" width="6.6640625" style="68" customWidth="1"/>
    <col min="7442" max="7678" width="8.88671875" style="68"/>
    <col min="7679" max="7679" width="24.44140625" style="68" customWidth="1"/>
    <col min="7680" max="7684" width="8.88671875" style="68" customWidth="1"/>
    <col min="7685" max="7685" width="17" style="68" customWidth="1"/>
    <col min="7686" max="7687" width="0" style="68" hidden="1" customWidth="1"/>
    <col min="7688" max="7688" width="11.88671875" style="68" customWidth="1"/>
    <col min="7689" max="7689" width="11.109375" style="68" customWidth="1"/>
    <col min="7690" max="7690" width="11" style="68" customWidth="1"/>
    <col min="7691" max="7691" width="7.5546875" style="68" customWidth="1"/>
    <col min="7692" max="7692" width="5.44140625" style="68" customWidth="1"/>
    <col min="7693" max="7696" width="8.88671875" style="68" customWidth="1"/>
    <col min="7697" max="7697" width="6.6640625" style="68" customWidth="1"/>
    <col min="7698" max="7934" width="8.88671875" style="68"/>
    <col min="7935" max="7935" width="24.44140625" style="68" customWidth="1"/>
    <col min="7936" max="7940" width="8.88671875" style="68" customWidth="1"/>
    <col min="7941" max="7941" width="17" style="68" customWidth="1"/>
    <col min="7942" max="7943" width="0" style="68" hidden="1" customWidth="1"/>
    <col min="7944" max="7944" width="11.88671875" style="68" customWidth="1"/>
    <col min="7945" max="7945" width="11.109375" style="68" customWidth="1"/>
    <col min="7946" max="7946" width="11" style="68" customWidth="1"/>
    <col min="7947" max="7947" width="7.5546875" style="68" customWidth="1"/>
    <col min="7948" max="7948" width="5.44140625" style="68" customWidth="1"/>
    <col min="7949" max="7952" width="8.88671875" style="68" customWidth="1"/>
    <col min="7953" max="7953" width="6.6640625" style="68" customWidth="1"/>
    <col min="7954" max="8190" width="8.88671875" style="68"/>
    <col min="8191" max="8191" width="24.44140625" style="68" customWidth="1"/>
    <col min="8192" max="8196" width="8.88671875" style="68" customWidth="1"/>
    <col min="8197" max="8197" width="17" style="68" customWidth="1"/>
    <col min="8198" max="8199" width="0" style="68" hidden="1" customWidth="1"/>
    <col min="8200" max="8200" width="11.88671875" style="68" customWidth="1"/>
    <col min="8201" max="8201" width="11.109375" style="68" customWidth="1"/>
    <col min="8202" max="8202" width="11" style="68" customWidth="1"/>
    <col min="8203" max="8203" width="7.5546875" style="68" customWidth="1"/>
    <col min="8204" max="8204" width="5.44140625" style="68" customWidth="1"/>
    <col min="8205" max="8208" width="8.88671875" style="68" customWidth="1"/>
    <col min="8209" max="8209" width="6.6640625" style="68" customWidth="1"/>
    <col min="8210" max="8446" width="8.88671875" style="68"/>
    <col min="8447" max="8447" width="24.44140625" style="68" customWidth="1"/>
    <col min="8448" max="8452" width="8.88671875" style="68" customWidth="1"/>
    <col min="8453" max="8453" width="17" style="68" customWidth="1"/>
    <col min="8454" max="8455" width="0" style="68" hidden="1" customWidth="1"/>
    <col min="8456" max="8456" width="11.88671875" style="68" customWidth="1"/>
    <col min="8457" max="8457" width="11.109375" style="68" customWidth="1"/>
    <col min="8458" max="8458" width="11" style="68" customWidth="1"/>
    <col min="8459" max="8459" width="7.5546875" style="68" customWidth="1"/>
    <col min="8460" max="8460" width="5.44140625" style="68" customWidth="1"/>
    <col min="8461" max="8464" width="8.88671875" style="68" customWidth="1"/>
    <col min="8465" max="8465" width="6.6640625" style="68" customWidth="1"/>
    <col min="8466" max="8702" width="8.88671875" style="68"/>
    <col min="8703" max="8703" width="24.44140625" style="68" customWidth="1"/>
    <col min="8704" max="8708" width="8.88671875" style="68" customWidth="1"/>
    <col min="8709" max="8709" width="17" style="68" customWidth="1"/>
    <col min="8710" max="8711" width="0" style="68" hidden="1" customWidth="1"/>
    <col min="8712" max="8712" width="11.88671875" style="68" customWidth="1"/>
    <col min="8713" max="8713" width="11.109375" style="68" customWidth="1"/>
    <col min="8714" max="8714" width="11" style="68" customWidth="1"/>
    <col min="8715" max="8715" width="7.5546875" style="68" customWidth="1"/>
    <col min="8716" max="8716" width="5.44140625" style="68" customWidth="1"/>
    <col min="8717" max="8720" width="8.88671875" style="68" customWidth="1"/>
    <col min="8721" max="8721" width="6.6640625" style="68" customWidth="1"/>
    <col min="8722" max="8958" width="8.88671875" style="68"/>
    <col min="8959" max="8959" width="24.44140625" style="68" customWidth="1"/>
    <col min="8960" max="8964" width="8.88671875" style="68" customWidth="1"/>
    <col min="8965" max="8965" width="17" style="68" customWidth="1"/>
    <col min="8966" max="8967" width="0" style="68" hidden="1" customWidth="1"/>
    <col min="8968" max="8968" width="11.88671875" style="68" customWidth="1"/>
    <col min="8969" max="8969" width="11.109375" style="68" customWidth="1"/>
    <col min="8970" max="8970" width="11" style="68" customWidth="1"/>
    <col min="8971" max="8971" width="7.5546875" style="68" customWidth="1"/>
    <col min="8972" max="8972" width="5.44140625" style="68" customWidth="1"/>
    <col min="8973" max="8976" width="8.88671875" style="68" customWidth="1"/>
    <col min="8977" max="8977" width="6.6640625" style="68" customWidth="1"/>
    <col min="8978" max="9214" width="8.88671875" style="68"/>
    <col min="9215" max="9215" width="24.44140625" style="68" customWidth="1"/>
    <col min="9216" max="9220" width="8.88671875" style="68" customWidth="1"/>
    <col min="9221" max="9221" width="17" style="68" customWidth="1"/>
    <col min="9222" max="9223" width="0" style="68" hidden="1" customWidth="1"/>
    <col min="9224" max="9224" width="11.88671875" style="68" customWidth="1"/>
    <col min="9225" max="9225" width="11.109375" style="68" customWidth="1"/>
    <col min="9226" max="9226" width="11" style="68" customWidth="1"/>
    <col min="9227" max="9227" width="7.5546875" style="68" customWidth="1"/>
    <col min="9228" max="9228" width="5.44140625" style="68" customWidth="1"/>
    <col min="9229" max="9232" width="8.88671875" style="68" customWidth="1"/>
    <col min="9233" max="9233" width="6.6640625" style="68" customWidth="1"/>
    <col min="9234" max="9470" width="8.88671875" style="68"/>
    <col min="9471" max="9471" width="24.44140625" style="68" customWidth="1"/>
    <col min="9472" max="9476" width="8.88671875" style="68" customWidth="1"/>
    <col min="9477" max="9477" width="17" style="68" customWidth="1"/>
    <col min="9478" max="9479" width="0" style="68" hidden="1" customWidth="1"/>
    <col min="9480" max="9480" width="11.88671875" style="68" customWidth="1"/>
    <col min="9481" max="9481" width="11.109375" style="68" customWidth="1"/>
    <col min="9482" max="9482" width="11" style="68" customWidth="1"/>
    <col min="9483" max="9483" width="7.5546875" style="68" customWidth="1"/>
    <col min="9484" max="9484" width="5.44140625" style="68" customWidth="1"/>
    <col min="9485" max="9488" width="8.88671875" style="68" customWidth="1"/>
    <col min="9489" max="9489" width="6.6640625" style="68" customWidth="1"/>
    <col min="9490" max="9726" width="8.88671875" style="68"/>
    <col min="9727" max="9727" width="24.44140625" style="68" customWidth="1"/>
    <col min="9728" max="9732" width="8.88671875" style="68" customWidth="1"/>
    <col min="9733" max="9733" width="17" style="68" customWidth="1"/>
    <col min="9734" max="9735" width="0" style="68" hidden="1" customWidth="1"/>
    <col min="9736" max="9736" width="11.88671875" style="68" customWidth="1"/>
    <col min="9737" max="9737" width="11.109375" style="68" customWidth="1"/>
    <col min="9738" max="9738" width="11" style="68" customWidth="1"/>
    <col min="9739" max="9739" width="7.5546875" style="68" customWidth="1"/>
    <col min="9740" max="9740" width="5.44140625" style="68" customWidth="1"/>
    <col min="9741" max="9744" width="8.88671875" style="68" customWidth="1"/>
    <col min="9745" max="9745" width="6.6640625" style="68" customWidth="1"/>
    <col min="9746" max="9982" width="8.88671875" style="68"/>
    <col min="9983" max="9983" width="24.44140625" style="68" customWidth="1"/>
    <col min="9984" max="9988" width="8.88671875" style="68" customWidth="1"/>
    <col min="9989" max="9989" width="17" style="68" customWidth="1"/>
    <col min="9990" max="9991" width="0" style="68" hidden="1" customWidth="1"/>
    <col min="9992" max="9992" width="11.88671875" style="68" customWidth="1"/>
    <col min="9993" max="9993" width="11.109375" style="68" customWidth="1"/>
    <col min="9994" max="9994" width="11" style="68" customWidth="1"/>
    <col min="9995" max="9995" width="7.5546875" style="68" customWidth="1"/>
    <col min="9996" max="9996" width="5.44140625" style="68" customWidth="1"/>
    <col min="9997" max="10000" width="8.88671875" style="68" customWidth="1"/>
    <col min="10001" max="10001" width="6.6640625" style="68" customWidth="1"/>
    <col min="10002" max="10238" width="8.88671875" style="68"/>
    <col min="10239" max="10239" width="24.44140625" style="68" customWidth="1"/>
    <col min="10240" max="10244" width="8.88671875" style="68" customWidth="1"/>
    <col min="10245" max="10245" width="17" style="68" customWidth="1"/>
    <col min="10246" max="10247" width="0" style="68" hidden="1" customWidth="1"/>
    <col min="10248" max="10248" width="11.88671875" style="68" customWidth="1"/>
    <col min="10249" max="10249" width="11.109375" style="68" customWidth="1"/>
    <col min="10250" max="10250" width="11" style="68" customWidth="1"/>
    <col min="10251" max="10251" width="7.5546875" style="68" customWidth="1"/>
    <col min="10252" max="10252" width="5.44140625" style="68" customWidth="1"/>
    <col min="10253" max="10256" width="8.88671875" style="68" customWidth="1"/>
    <col min="10257" max="10257" width="6.6640625" style="68" customWidth="1"/>
    <col min="10258" max="10494" width="8.88671875" style="68"/>
    <col min="10495" max="10495" width="24.44140625" style="68" customWidth="1"/>
    <col min="10496" max="10500" width="8.88671875" style="68" customWidth="1"/>
    <col min="10501" max="10501" width="17" style="68" customWidth="1"/>
    <col min="10502" max="10503" width="0" style="68" hidden="1" customWidth="1"/>
    <col min="10504" max="10504" width="11.88671875" style="68" customWidth="1"/>
    <col min="10505" max="10505" width="11.109375" style="68" customWidth="1"/>
    <col min="10506" max="10506" width="11" style="68" customWidth="1"/>
    <col min="10507" max="10507" width="7.5546875" style="68" customWidth="1"/>
    <col min="10508" max="10508" width="5.44140625" style="68" customWidth="1"/>
    <col min="10509" max="10512" width="8.88671875" style="68" customWidth="1"/>
    <col min="10513" max="10513" width="6.6640625" style="68" customWidth="1"/>
    <col min="10514" max="10750" width="8.88671875" style="68"/>
    <col min="10751" max="10751" width="24.44140625" style="68" customWidth="1"/>
    <col min="10752" max="10756" width="8.88671875" style="68" customWidth="1"/>
    <col min="10757" max="10757" width="17" style="68" customWidth="1"/>
    <col min="10758" max="10759" width="0" style="68" hidden="1" customWidth="1"/>
    <col min="10760" max="10760" width="11.88671875" style="68" customWidth="1"/>
    <col min="10761" max="10761" width="11.109375" style="68" customWidth="1"/>
    <col min="10762" max="10762" width="11" style="68" customWidth="1"/>
    <col min="10763" max="10763" width="7.5546875" style="68" customWidth="1"/>
    <col min="10764" max="10764" width="5.44140625" style="68" customWidth="1"/>
    <col min="10765" max="10768" width="8.88671875" style="68" customWidth="1"/>
    <col min="10769" max="10769" width="6.6640625" style="68" customWidth="1"/>
    <col min="10770" max="11006" width="8.88671875" style="68"/>
    <col min="11007" max="11007" width="24.44140625" style="68" customWidth="1"/>
    <col min="11008" max="11012" width="8.88671875" style="68" customWidth="1"/>
    <col min="11013" max="11013" width="17" style="68" customWidth="1"/>
    <col min="11014" max="11015" width="0" style="68" hidden="1" customWidth="1"/>
    <col min="11016" max="11016" width="11.88671875" style="68" customWidth="1"/>
    <col min="11017" max="11017" width="11.109375" style="68" customWidth="1"/>
    <col min="11018" max="11018" width="11" style="68" customWidth="1"/>
    <col min="11019" max="11019" width="7.5546875" style="68" customWidth="1"/>
    <col min="11020" max="11020" width="5.44140625" style="68" customWidth="1"/>
    <col min="11021" max="11024" width="8.88671875" style="68" customWidth="1"/>
    <col min="11025" max="11025" width="6.6640625" style="68" customWidth="1"/>
    <col min="11026" max="11262" width="8.88671875" style="68"/>
    <col min="11263" max="11263" width="24.44140625" style="68" customWidth="1"/>
    <col min="11264" max="11268" width="8.88671875" style="68" customWidth="1"/>
    <col min="11269" max="11269" width="17" style="68" customWidth="1"/>
    <col min="11270" max="11271" width="0" style="68" hidden="1" customWidth="1"/>
    <col min="11272" max="11272" width="11.88671875" style="68" customWidth="1"/>
    <col min="11273" max="11273" width="11.109375" style="68" customWidth="1"/>
    <col min="11274" max="11274" width="11" style="68" customWidth="1"/>
    <col min="11275" max="11275" width="7.5546875" style="68" customWidth="1"/>
    <col min="11276" max="11276" width="5.44140625" style="68" customWidth="1"/>
    <col min="11277" max="11280" width="8.88671875" style="68" customWidth="1"/>
    <col min="11281" max="11281" width="6.6640625" style="68" customWidth="1"/>
    <col min="11282" max="11518" width="8.88671875" style="68"/>
    <col min="11519" max="11519" width="24.44140625" style="68" customWidth="1"/>
    <col min="11520" max="11524" width="8.88671875" style="68" customWidth="1"/>
    <col min="11525" max="11525" width="17" style="68" customWidth="1"/>
    <col min="11526" max="11527" width="0" style="68" hidden="1" customWidth="1"/>
    <col min="11528" max="11528" width="11.88671875" style="68" customWidth="1"/>
    <col min="11529" max="11529" width="11.109375" style="68" customWidth="1"/>
    <col min="11530" max="11530" width="11" style="68" customWidth="1"/>
    <col min="11531" max="11531" width="7.5546875" style="68" customWidth="1"/>
    <col min="11532" max="11532" width="5.44140625" style="68" customWidth="1"/>
    <col min="11533" max="11536" width="8.88671875" style="68" customWidth="1"/>
    <col min="11537" max="11537" width="6.6640625" style="68" customWidth="1"/>
    <col min="11538" max="11774" width="8.88671875" style="68"/>
    <col min="11775" max="11775" width="24.44140625" style="68" customWidth="1"/>
    <col min="11776" max="11780" width="8.88671875" style="68" customWidth="1"/>
    <col min="11781" max="11781" width="17" style="68" customWidth="1"/>
    <col min="11782" max="11783" width="0" style="68" hidden="1" customWidth="1"/>
    <col min="11784" max="11784" width="11.88671875" style="68" customWidth="1"/>
    <col min="11785" max="11785" width="11.109375" style="68" customWidth="1"/>
    <col min="11786" max="11786" width="11" style="68" customWidth="1"/>
    <col min="11787" max="11787" width="7.5546875" style="68" customWidth="1"/>
    <col min="11788" max="11788" width="5.44140625" style="68" customWidth="1"/>
    <col min="11789" max="11792" width="8.88671875" style="68" customWidth="1"/>
    <col min="11793" max="11793" width="6.6640625" style="68" customWidth="1"/>
    <col min="11794" max="12030" width="8.88671875" style="68"/>
    <col min="12031" max="12031" width="24.44140625" style="68" customWidth="1"/>
    <col min="12032" max="12036" width="8.88671875" style="68" customWidth="1"/>
    <col min="12037" max="12037" width="17" style="68" customWidth="1"/>
    <col min="12038" max="12039" width="0" style="68" hidden="1" customWidth="1"/>
    <col min="12040" max="12040" width="11.88671875" style="68" customWidth="1"/>
    <col min="12041" max="12041" width="11.109375" style="68" customWidth="1"/>
    <col min="12042" max="12042" width="11" style="68" customWidth="1"/>
    <col min="12043" max="12043" width="7.5546875" style="68" customWidth="1"/>
    <col min="12044" max="12044" width="5.44140625" style="68" customWidth="1"/>
    <col min="12045" max="12048" width="8.88671875" style="68" customWidth="1"/>
    <col min="12049" max="12049" width="6.6640625" style="68" customWidth="1"/>
    <col min="12050" max="12286" width="8.88671875" style="68"/>
    <col min="12287" max="12287" width="24.44140625" style="68" customWidth="1"/>
    <col min="12288" max="12292" width="8.88671875" style="68" customWidth="1"/>
    <col min="12293" max="12293" width="17" style="68" customWidth="1"/>
    <col min="12294" max="12295" width="0" style="68" hidden="1" customWidth="1"/>
    <col min="12296" max="12296" width="11.88671875" style="68" customWidth="1"/>
    <col min="12297" max="12297" width="11.109375" style="68" customWidth="1"/>
    <col min="12298" max="12298" width="11" style="68" customWidth="1"/>
    <col min="12299" max="12299" width="7.5546875" style="68" customWidth="1"/>
    <col min="12300" max="12300" width="5.44140625" style="68" customWidth="1"/>
    <col min="12301" max="12304" width="8.88671875" style="68" customWidth="1"/>
    <col min="12305" max="12305" width="6.6640625" style="68" customWidth="1"/>
    <col min="12306" max="12542" width="8.88671875" style="68"/>
    <col min="12543" max="12543" width="24.44140625" style="68" customWidth="1"/>
    <col min="12544" max="12548" width="8.88671875" style="68" customWidth="1"/>
    <col min="12549" max="12549" width="17" style="68" customWidth="1"/>
    <col min="12550" max="12551" width="0" style="68" hidden="1" customWidth="1"/>
    <col min="12552" max="12552" width="11.88671875" style="68" customWidth="1"/>
    <col min="12553" max="12553" width="11.109375" style="68" customWidth="1"/>
    <col min="12554" max="12554" width="11" style="68" customWidth="1"/>
    <col min="12555" max="12555" width="7.5546875" style="68" customWidth="1"/>
    <col min="12556" max="12556" width="5.44140625" style="68" customWidth="1"/>
    <col min="12557" max="12560" width="8.88671875" style="68" customWidth="1"/>
    <col min="12561" max="12561" width="6.6640625" style="68" customWidth="1"/>
    <col min="12562" max="12798" width="8.88671875" style="68"/>
    <col min="12799" max="12799" width="24.44140625" style="68" customWidth="1"/>
    <col min="12800" max="12804" width="8.88671875" style="68" customWidth="1"/>
    <col min="12805" max="12805" width="17" style="68" customWidth="1"/>
    <col min="12806" max="12807" width="0" style="68" hidden="1" customWidth="1"/>
    <col min="12808" max="12808" width="11.88671875" style="68" customWidth="1"/>
    <col min="12809" max="12809" width="11.109375" style="68" customWidth="1"/>
    <col min="12810" max="12810" width="11" style="68" customWidth="1"/>
    <col min="12811" max="12811" width="7.5546875" style="68" customWidth="1"/>
    <col min="12812" max="12812" width="5.44140625" style="68" customWidth="1"/>
    <col min="12813" max="12816" width="8.88671875" style="68" customWidth="1"/>
    <col min="12817" max="12817" width="6.6640625" style="68" customWidth="1"/>
    <col min="12818" max="13054" width="8.88671875" style="68"/>
    <col min="13055" max="13055" width="24.44140625" style="68" customWidth="1"/>
    <col min="13056" max="13060" width="8.88671875" style="68" customWidth="1"/>
    <col min="13061" max="13061" width="17" style="68" customWidth="1"/>
    <col min="13062" max="13063" width="0" style="68" hidden="1" customWidth="1"/>
    <col min="13064" max="13064" width="11.88671875" style="68" customWidth="1"/>
    <col min="13065" max="13065" width="11.109375" style="68" customWidth="1"/>
    <col min="13066" max="13066" width="11" style="68" customWidth="1"/>
    <col min="13067" max="13067" width="7.5546875" style="68" customWidth="1"/>
    <col min="13068" max="13068" width="5.44140625" style="68" customWidth="1"/>
    <col min="13069" max="13072" width="8.88671875" style="68" customWidth="1"/>
    <col min="13073" max="13073" width="6.6640625" style="68" customWidth="1"/>
    <col min="13074" max="13310" width="8.88671875" style="68"/>
    <col min="13311" max="13311" width="24.44140625" style="68" customWidth="1"/>
    <col min="13312" max="13316" width="8.88671875" style="68" customWidth="1"/>
    <col min="13317" max="13317" width="17" style="68" customWidth="1"/>
    <col min="13318" max="13319" width="0" style="68" hidden="1" customWidth="1"/>
    <col min="13320" max="13320" width="11.88671875" style="68" customWidth="1"/>
    <col min="13321" max="13321" width="11.109375" style="68" customWidth="1"/>
    <col min="13322" max="13322" width="11" style="68" customWidth="1"/>
    <col min="13323" max="13323" width="7.5546875" style="68" customWidth="1"/>
    <col min="13324" max="13324" width="5.44140625" style="68" customWidth="1"/>
    <col min="13325" max="13328" width="8.88671875" style="68" customWidth="1"/>
    <col min="13329" max="13329" width="6.6640625" style="68" customWidth="1"/>
    <col min="13330" max="13566" width="8.88671875" style="68"/>
    <col min="13567" max="13567" width="24.44140625" style="68" customWidth="1"/>
    <col min="13568" max="13572" width="8.88671875" style="68" customWidth="1"/>
    <col min="13573" max="13573" width="17" style="68" customWidth="1"/>
    <col min="13574" max="13575" width="0" style="68" hidden="1" customWidth="1"/>
    <col min="13576" max="13576" width="11.88671875" style="68" customWidth="1"/>
    <col min="13577" max="13577" width="11.109375" style="68" customWidth="1"/>
    <col min="13578" max="13578" width="11" style="68" customWidth="1"/>
    <col min="13579" max="13579" width="7.5546875" style="68" customWidth="1"/>
    <col min="13580" max="13580" width="5.44140625" style="68" customWidth="1"/>
    <col min="13581" max="13584" width="8.88671875" style="68" customWidth="1"/>
    <col min="13585" max="13585" width="6.6640625" style="68" customWidth="1"/>
    <col min="13586" max="13822" width="8.88671875" style="68"/>
    <col min="13823" max="13823" width="24.44140625" style="68" customWidth="1"/>
    <col min="13824" max="13828" width="8.88671875" style="68" customWidth="1"/>
    <col min="13829" max="13829" width="17" style="68" customWidth="1"/>
    <col min="13830" max="13831" width="0" style="68" hidden="1" customWidth="1"/>
    <col min="13832" max="13832" width="11.88671875" style="68" customWidth="1"/>
    <col min="13833" max="13833" width="11.109375" style="68" customWidth="1"/>
    <col min="13834" max="13834" width="11" style="68" customWidth="1"/>
    <col min="13835" max="13835" width="7.5546875" style="68" customWidth="1"/>
    <col min="13836" max="13836" width="5.44140625" style="68" customWidth="1"/>
    <col min="13837" max="13840" width="8.88671875" style="68" customWidth="1"/>
    <col min="13841" max="13841" width="6.6640625" style="68" customWidth="1"/>
    <col min="13842" max="14078" width="8.88671875" style="68"/>
    <col min="14079" max="14079" width="24.44140625" style="68" customWidth="1"/>
    <col min="14080" max="14084" width="8.88671875" style="68" customWidth="1"/>
    <col min="14085" max="14085" width="17" style="68" customWidth="1"/>
    <col min="14086" max="14087" width="0" style="68" hidden="1" customWidth="1"/>
    <col min="14088" max="14088" width="11.88671875" style="68" customWidth="1"/>
    <col min="14089" max="14089" width="11.109375" style="68" customWidth="1"/>
    <col min="14090" max="14090" width="11" style="68" customWidth="1"/>
    <col min="14091" max="14091" width="7.5546875" style="68" customWidth="1"/>
    <col min="14092" max="14092" width="5.44140625" style="68" customWidth="1"/>
    <col min="14093" max="14096" width="8.88671875" style="68" customWidth="1"/>
    <col min="14097" max="14097" width="6.6640625" style="68" customWidth="1"/>
    <col min="14098" max="14334" width="8.88671875" style="68"/>
    <col min="14335" max="14335" width="24.44140625" style="68" customWidth="1"/>
    <col min="14336" max="14340" width="8.88671875" style="68" customWidth="1"/>
    <col min="14341" max="14341" width="17" style="68" customWidth="1"/>
    <col min="14342" max="14343" width="0" style="68" hidden="1" customWidth="1"/>
    <col min="14344" max="14344" width="11.88671875" style="68" customWidth="1"/>
    <col min="14345" max="14345" width="11.109375" style="68" customWidth="1"/>
    <col min="14346" max="14346" width="11" style="68" customWidth="1"/>
    <col min="14347" max="14347" width="7.5546875" style="68" customWidth="1"/>
    <col min="14348" max="14348" width="5.44140625" style="68" customWidth="1"/>
    <col min="14349" max="14352" width="8.88671875" style="68" customWidth="1"/>
    <col min="14353" max="14353" width="6.6640625" style="68" customWidth="1"/>
    <col min="14354" max="14590" width="8.88671875" style="68"/>
    <col min="14591" max="14591" width="24.44140625" style="68" customWidth="1"/>
    <col min="14592" max="14596" width="8.88671875" style="68" customWidth="1"/>
    <col min="14597" max="14597" width="17" style="68" customWidth="1"/>
    <col min="14598" max="14599" width="0" style="68" hidden="1" customWidth="1"/>
    <col min="14600" max="14600" width="11.88671875" style="68" customWidth="1"/>
    <col min="14601" max="14601" width="11.109375" style="68" customWidth="1"/>
    <col min="14602" max="14602" width="11" style="68" customWidth="1"/>
    <col min="14603" max="14603" width="7.5546875" style="68" customWidth="1"/>
    <col min="14604" max="14604" width="5.44140625" style="68" customWidth="1"/>
    <col min="14605" max="14608" width="8.88671875" style="68" customWidth="1"/>
    <col min="14609" max="14609" width="6.6640625" style="68" customWidth="1"/>
    <col min="14610" max="14846" width="8.88671875" style="68"/>
    <col min="14847" max="14847" width="24.44140625" style="68" customWidth="1"/>
    <col min="14848" max="14852" width="8.88671875" style="68" customWidth="1"/>
    <col min="14853" max="14853" width="17" style="68" customWidth="1"/>
    <col min="14854" max="14855" width="0" style="68" hidden="1" customWidth="1"/>
    <col min="14856" max="14856" width="11.88671875" style="68" customWidth="1"/>
    <col min="14857" max="14857" width="11.109375" style="68" customWidth="1"/>
    <col min="14858" max="14858" width="11" style="68" customWidth="1"/>
    <col min="14859" max="14859" width="7.5546875" style="68" customWidth="1"/>
    <col min="14860" max="14860" width="5.44140625" style="68" customWidth="1"/>
    <col min="14861" max="14864" width="8.88671875" style="68" customWidth="1"/>
    <col min="14865" max="14865" width="6.6640625" style="68" customWidth="1"/>
    <col min="14866" max="15102" width="8.88671875" style="68"/>
    <col min="15103" max="15103" width="24.44140625" style="68" customWidth="1"/>
    <col min="15104" max="15108" width="8.88671875" style="68" customWidth="1"/>
    <col min="15109" max="15109" width="17" style="68" customWidth="1"/>
    <col min="15110" max="15111" width="0" style="68" hidden="1" customWidth="1"/>
    <col min="15112" max="15112" width="11.88671875" style="68" customWidth="1"/>
    <col min="15113" max="15113" width="11.109375" style="68" customWidth="1"/>
    <col min="15114" max="15114" width="11" style="68" customWidth="1"/>
    <col min="15115" max="15115" width="7.5546875" style="68" customWidth="1"/>
    <col min="15116" max="15116" width="5.44140625" style="68" customWidth="1"/>
    <col min="15117" max="15120" width="8.88671875" style="68" customWidth="1"/>
    <col min="15121" max="15121" width="6.6640625" style="68" customWidth="1"/>
    <col min="15122" max="15358" width="8.88671875" style="68"/>
    <col min="15359" max="15359" width="24.44140625" style="68" customWidth="1"/>
    <col min="15360" max="15364" width="8.88671875" style="68" customWidth="1"/>
    <col min="15365" max="15365" width="17" style="68" customWidth="1"/>
    <col min="15366" max="15367" width="0" style="68" hidden="1" customWidth="1"/>
    <col min="15368" max="15368" width="11.88671875" style="68" customWidth="1"/>
    <col min="15369" max="15369" width="11.109375" style="68" customWidth="1"/>
    <col min="15370" max="15370" width="11" style="68" customWidth="1"/>
    <col min="15371" max="15371" width="7.5546875" style="68" customWidth="1"/>
    <col min="15372" max="15372" width="5.44140625" style="68" customWidth="1"/>
    <col min="15373" max="15376" width="8.88671875" style="68" customWidth="1"/>
    <col min="15377" max="15377" width="6.6640625" style="68" customWidth="1"/>
    <col min="15378" max="15614" width="8.88671875" style="68"/>
    <col min="15615" max="15615" width="24.44140625" style="68" customWidth="1"/>
    <col min="15616" max="15620" width="8.88671875" style="68" customWidth="1"/>
    <col min="15621" max="15621" width="17" style="68" customWidth="1"/>
    <col min="15622" max="15623" width="0" style="68" hidden="1" customWidth="1"/>
    <col min="15624" max="15624" width="11.88671875" style="68" customWidth="1"/>
    <col min="15625" max="15625" width="11.109375" style="68" customWidth="1"/>
    <col min="15626" max="15626" width="11" style="68" customWidth="1"/>
    <col min="15627" max="15627" width="7.5546875" style="68" customWidth="1"/>
    <col min="15628" max="15628" width="5.44140625" style="68" customWidth="1"/>
    <col min="15629" max="15632" width="8.88671875" style="68" customWidth="1"/>
    <col min="15633" max="15633" width="6.6640625" style="68" customWidth="1"/>
    <col min="15634" max="15870" width="8.88671875" style="68"/>
    <col min="15871" max="15871" width="24.44140625" style="68" customWidth="1"/>
    <col min="15872" max="15876" width="8.88671875" style="68" customWidth="1"/>
    <col min="15877" max="15877" width="17" style="68" customWidth="1"/>
    <col min="15878" max="15879" width="0" style="68" hidden="1" customWidth="1"/>
    <col min="15880" max="15880" width="11.88671875" style="68" customWidth="1"/>
    <col min="15881" max="15881" width="11.109375" style="68" customWidth="1"/>
    <col min="15882" max="15882" width="11" style="68" customWidth="1"/>
    <col min="15883" max="15883" width="7.5546875" style="68" customWidth="1"/>
    <col min="15884" max="15884" width="5.44140625" style="68" customWidth="1"/>
    <col min="15885" max="15888" width="8.88671875" style="68" customWidth="1"/>
    <col min="15889" max="15889" width="6.6640625" style="68" customWidth="1"/>
    <col min="15890" max="16126" width="8.88671875" style="68"/>
    <col min="16127" max="16127" width="24.44140625" style="68" customWidth="1"/>
    <col min="16128" max="16132" width="8.88671875" style="68" customWidth="1"/>
    <col min="16133" max="16133" width="17" style="68" customWidth="1"/>
    <col min="16134" max="16135" width="0" style="68" hidden="1" customWidth="1"/>
    <col min="16136" max="16136" width="11.88671875" style="68" customWidth="1"/>
    <col min="16137" max="16137" width="11.109375" style="68" customWidth="1"/>
    <col min="16138" max="16138" width="11" style="68" customWidth="1"/>
    <col min="16139" max="16139" width="7.5546875" style="68" customWidth="1"/>
    <col min="16140" max="16140" width="5.44140625" style="68" customWidth="1"/>
    <col min="16141" max="16144" width="8.88671875" style="68" customWidth="1"/>
    <col min="16145" max="16145" width="6.6640625" style="68" customWidth="1"/>
    <col min="16146" max="16384" width="8.88671875" style="68"/>
  </cols>
  <sheetData>
    <row r="1" spans="1:17" ht="65.25" customHeight="1" x14ac:dyDescent="0.25">
      <c r="E1" s="231" t="s">
        <v>1141</v>
      </c>
      <c r="F1" s="231"/>
      <c r="G1" s="231"/>
      <c r="H1" s="231"/>
      <c r="I1" s="231"/>
    </row>
    <row r="2" spans="1:17" ht="26.25" customHeight="1" x14ac:dyDescent="0.25">
      <c r="E2" s="69"/>
      <c r="F2" s="69"/>
      <c r="G2" s="69"/>
      <c r="H2" s="69"/>
      <c r="I2" s="69"/>
    </row>
    <row r="3" spans="1:17" ht="39" customHeight="1" x14ac:dyDescent="0.25">
      <c r="A3" s="232" t="s">
        <v>873</v>
      </c>
      <c r="B3" s="232"/>
      <c r="C3" s="232"/>
      <c r="D3" s="232"/>
      <c r="E3" s="232"/>
      <c r="F3" s="232"/>
      <c r="G3" s="232"/>
      <c r="H3" s="232"/>
      <c r="I3" s="232"/>
      <c r="J3" s="70"/>
      <c r="K3" s="71"/>
    </row>
    <row r="4" spans="1:17" ht="13.5" customHeight="1" x14ac:dyDescent="0.25">
      <c r="A4" s="72"/>
      <c r="B4" s="72"/>
      <c r="C4" s="72"/>
      <c r="D4" s="72"/>
      <c r="E4" s="72"/>
      <c r="F4" s="72"/>
      <c r="G4" s="72"/>
      <c r="I4" s="71" t="s">
        <v>862</v>
      </c>
    </row>
    <row r="5" spans="1:17" ht="25.5" customHeight="1" x14ac:dyDescent="0.25">
      <c r="A5" s="73" t="s">
        <v>863</v>
      </c>
      <c r="B5" s="233" t="s">
        <v>864</v>
      </c>
      <c r="C5" s="233"/>
      <c r="D5" s="233"/>
      <c r="E5" s="233"/>
      <c r="F5" s="233"/>
      <c r="G5" s="233"/>
      <c r="H5" s="74" t="s">
        <v>865</v>
      </c>
      <c r="I5" s="75" t="s">
        <v>866</v>
      </c>
    </row>
    <row r="6" spans="1:17" ht="36" customHeight="1" x14ac:dyDescent="0.25">
      <c r="A6" s="76"/>
      <c r="B6" s="234" t="s">
        <v>874</v>
      </c>
      <c r="C6" s="234"/>
      <c r="D6" s="234"/>
      <c r="E6" s="234"/>
      <c r="F6" s="234"/>
      <c r="G6" s="234"/>
      <c r="H6" s="77">
        <v>-786032.2</v>
      </c>
      <c r="I6" s="77">
        <v>-264100.2</v>
      </c>
      <c r="J6" s="78"/>
      <c r="K6" s="79"/>
      <c r="L6" s="79"/>
      <c r="M6" s="79"/>
      <c r="N6" s="79"/>
      <c r="O6" s="79"/>
    </row>
    <row r="7" spans="1:17" ht="43.2" customHeight="1" x14ac:dyDescent="0.25">
      <c r="A7" s="76"/>
      <c r="B7" s="225" t="s">
        <v>875</v>
      </c>
      <c r="C7" s="225"/>
      <c r="D7" s="225"/>
      <c r="E7" s="225"/>
      <c r="F7" s="225"/>
      <c r="G7" s="225"/>
      <c r="H7" s="80">
        <v>40.4</v>
      </c>
      <c r="I7" s="80">
        <v>12.7</v>
      </c>
      <c r="J7" s="81"/>
      <c r="K7" s="79"/>
      <c r="L7" s="79"/>
      <c r="M7" s="79"/>
      <c r="N7" s="79"/>
      <c r="O7" s="79"/>
    </row>
    <row r="8" spans="1:17" ht="34.5" customHeight="1" x14ac:dyDescent="0.25">
      <c r="A8" s="82" t="s">
        <v>876</v>
      </c>
      <c r="B8" s="83" t="s">
        <v>867</v>
      </c>
      <c r="C8" s="84"/>
      <c r="D8" s="85"/>
      <c r="E8" s="84"/>
      <c r="F8" s="85"/>
      <c r="G8" s="85"/>
      <c r="H8" s="77">
        <v>786032.2</v>
      </c>
      <c r="I8" s="77">
        <v>264100.2</v>
      </c>
      <c r="J8" s="79"/>
      <c r="K8" s="86"/>
      <c r="L8" s="79"/>
      <c r="M8" s="79"/>
      <c r="N8" s="79"/>
      <c r="O8" s="79"/>
    </row>
    <row r="9" spans="1:17" ht="31.5" customHeight="1" x14ac:dyDescent="0.25">
      <c r="A9" s="82" t="s">
        <v>877</v>
      </c>
      <c r="B9" s="222" t="s">
        <v>868</v>
      </c>
      <c r="C9" s="222"/>
      <c r="D9" s="222"/>
      <c r="E9" s="222"/>
      <c r="F9" s="222"/>
      <c r="G9" s="222"/>
      <c r="H9" s="77">
        <f>H10+H12</f>
        <v>93000</v>
      </c>
      <c r="I9" s="77">
        <f>I10+I12</f>
        <v>93000</v>
      </c>
      <c r="J9" s="87"/>
      <c r="K9" s="86"/>
      <c r="L9" s="79"/>
      <c r="M9" s="79"/>
      <c r="N9" s="79"/>
      <c r="O9" s="79"/>
    </row>
    <row r="10" spans="1:17" ht="33.75" customHeight="1" x14ac:dyDescent="0.25">
      <c r="A10" s="88" t="s">
        <v>878</v>
      </c>
      <c r="B10" s="225" t="s">
        <v>879</v>
      </c>
      <c r="C10" s="225"/>
      <c r="D10" s="225"/>
      <c r="E10" s="225"/>
      <c r="F10" s="225"/>
      <c r="G10" s="225"/>
      <c r="H10" s="89">
        <f>H11</f>
        <v>243000</v>
      </c>
      <c r="I10" s="89">
        <f>I11</f>
        <v>243000</v>
      </c>
      <c r="J10" s="90"/>
      <c r="K10" s="91"/>
      <c r="L10" s="91"/>
      <c r="M10" s="79"/>
      <c r="N10" s="226"/>
      <c r="O10" s="226"/>
      <c r="P10" s="227"/>
      <c r="Q10" s="227"/>
    </row>
    <row r="11" spans="1:17" ht="33.75" customHeight="1" x14ac:dyDescent="0.25">
      <c r="A11" s="88" t="s">
        <v>880</v>
      </c>
      <c r="B11" s="228" t="s">
        <v>881</v>
      </c>
      <c r="C11" s="229"/>
      <c r="D11" s="229"/>
      <c r="E11" s="229"/>
      <c r="F11" s="229"/>
      <c r="G11" s="230"/>
      <c r="H11" s="89">
        <v>243000</v>
      </c>
      <c r="I11" s="89">
        <v>243000</v>
      </c>
      <c r="J11" s="90"/>
      <c r="K11" s="91"/>
      <c r="L11" s="91"/>
      <c r="M11" s="79"/>
      <c r="N11" s="93"/>
      <c r="O11" s="93"/>
      <c r="P11" s="109"/>
      <c r="Q11" s="109"/>
    </row>
    <row r="12" spans="1:17" ht="33.75" customHeight="1" x14ac:dyDescent="0.25">
      <c r="A12" s="88" t="s">
        <v>882</v>
      </c>
      <c r="B12" s="228" t="s">
        <v>883</v>
      </c>
      <c r="C12" s="229"/>
      <c r="D12" s="229"/>
      <c r="E12" s="229"/>
      <c r="F12" s="229"/>
      <c r="G12" s="230"/>
      <c r="H12" s="89">
        <f>H13</f>
        <v>-150000</v>
      </c>
      <c r="I12" s="89">
        <f>I13</f>
        <v>-150000</v>
      </c>
      <c r="J12" s="90"/>
      <c r="K12" s="91"/>
      <c r="L12" s="91"/>
      <c r="M12" s="79"/>
      <c r="N12" s="93"/>
      <c r="O12" s="93"/>
      <c r="P12" s="109"/>
      <c r="Q12" s="109"/>
    </row>
    <row r="13" spans="1:17" ht="39.75" customHeight="1" x14ac:dyDescent="0.25">
      <c r="A13" s="88" t="s">
        <v>884</v>
      </c>
      <c r="B13" s="225" t="s">
        <v>885</v>
      </c>
      <c r="C13" s="225"/>
      <c r="D13" s="225"/>
      <c r="E13" s="225"/>
      <c r="F13" s="225"/>
      <c r="G13" s="225"/>
      <c r="H13" s="89">
        <v>-150000</v>
      </c>
      <c r="I13" s="89">
        <v>-150000</v>
      </c>
      <c r="J13" s="90"/>
      <c r="K13" s="92"/>
      <c r="L13" s="90"/>
      <c r="M13" s="79"/>
      <c r="N13" s="226"/>
      <c r="O13" s="226"/>
    </row>
    <row r="14" spans="1:17" ht="35.25" customHeight="1" x14ac:dyDescent="0.25">
      <c r="A14" s="82" t="s">
        <v>886</v>
      </c>
      <c r="B14" s="222" t="s">
        <v>887</v>
      </c>
      <c r="C14" s="222"/>
      <c r="D14" s="222"/>
      <c r="E14" s="222"/>
      <c r="F14" s="222"/>
      <c r="G14" s="222"/>
      <c r="H14" s="77">
        <v>693032.2</v>
      </c>
      <c r="I14" s="77">
        <v>171100.2</v>
      </c>
      <c r="J14" s="94"/>
      <c r="K14" s="95"/>
      <c r="L14" s="79"/>
      <c r="M14" s="79"/>
      <c r="N14" s="79"/>
      <c r="O14" s="79"/>
    </row>
    <row r="15" spans="1:17" ht="33" customHeight="1" x14ac:dyDescent="0.25">
      <c r="A15" s="82" t="s">
        <v>888</v>
      </c>
      <c r="B15" s="222" t="s">
        <v>869</v>
      </c>
      <c r="C15" s="222"/>
      <c r="D15" s="222"/>
      <c r="E15" s="222"/>
      <c r="F15" s="222"/>
      <c r="G15" s="222"/>
      <c r="H15" s="77">
        <f>H16</f>
        <v>-6537009.5</v>
      </c>
      <c r="I15" s="77">
        <f>I16</f>
        <v>-6541778.5999999996</v>
      </c>
      <c r="J15" s="87"/>
      <c r="K15" s="96"/>
      <c r="L15" s="79"/>
      <c r="M15" s="79"/>
      <c r="N15" s="79"/>
      <c r="O15" s="79"/>
    </row>
    <row r="16" spans="1:17" ht="34.5" customHeight="1" x14ac:dyDescent="0.25">
      <c r="A16" s="84" t="s">
        <v>889</v>
      </c>
      <c r="B16" s="223" t="s">
        <v>870</v>
      </c>
      <c r="C16" s="223"/>
      <c r="D16" s="223"/>
      <c r="E16" s="223"/>
      <c r="F16" s="223"/>
      <c r="G16" s="223"/>
      <c r="H16" s="89">
        <f>H17</f>
        <v>-6537009.5</v>
      </c>
      <c r="I16" s="89">
        <f>I17</f>
        <v>-6541778.5999999996</v>
      </c>
      <c r="J16" s="94"/>
      <c r="K16" s="96"/>
      <c r="L16" s="79"/>
      <c r="M16" s="79"/>
      <c r="N16" s="79"/>
      <c r="O16" s="79"/>
    </row>
    <row r="17" spans="1:15" ht="35.25" customHeight="1" x14ac:dyDescent="0.25">
      <c r="A17" s="88" t="s">
        <v>890</v>
      </c>
      <c r="B17" s="223" t="s">
        <v>891</v>
      </c>
      <c r="C17" s="223"/>
      <c r="D17" s="223"/>
      <c r="E17" s="223"/>
      <c r="F17" s="223"/>
      <c r="G17" s="223"/>
      <c r="H17" s="89">
        <v>-6537009.5</v>
      </c>
      <c r="I17" s="89">
        <v>-6541778.5999999996</v>
      </c>
      <c r="J17" s="94"/>
      <c r="K17" s="97"/>
      <c r="L17" s="79"/>
      <c r="M17" s="79"/>
      <c r="N17" s="79"/>
      <c r="O17" s="79"/>
    </row>
    <row r="18" spans="1:15" ht="35.25" customHeight="1" x14ac:dyDescent="0.25">
      <c r="A18" s="82" t="s">
        <v>892</v>
      </c>
      <c r="B18" s="222" t="s">
        <v>871</v>
      </c>
      <c r="C18" s="222"/>
      <c r="D18" s="222"/>
      <c r="E18" s="222"/>
      <c r="F18" s="222"/>
      <c r="G18" s="222"/>
      <c r="H18" s="77">
        <f>H19</f>
        <v>7204474.4000000004</v>
      </c>
      <c r="I18" s="77">
        <f>I19</f>
        <v>6712878.7999999998</v>
      </c>
      <c r="J18" s="98"/>
      <c r="K18" s="97"/>
      <c r="L18" s="79"/>
      <c r="M18" s="79"/>
      <c r="N18" s="79"/>
      <c r="O18" s="79"/>
    </row>
    <row r="19" spans="1:15" ht="35.25" customHeight="1" x14ac:dyDescent="0.25">
      <c r="A19" s="88" t="s">
        <v>893</v>
      </c>
      <c r="B19" s="223" t="s">
        <v>872</v>
      </c>
      <c r="C19" s="223"/>
      <c r="D19" s="223"/>
      <c r="E19" s="223"/>
      <c r="F19" s="223"/>
      <c r="G19" s="223"/>
      <c r="H19" s="89">
        <f>H20</f>
        <v>7204474.4000000004</v>
      </c>
      <c r="I19" s="89">
        <f>I20</f>
        <v>6712878.7999999998</v>
      </c>
      <c r="J19" s="97"/>
      <c r="K19" s="97"/>
      <c r="L19" s="79"/>
      <c r="M19" s="79"/>
      <c r="N19" s="79"/>
      <c r="O19" s="79"/>
    </row>
    <row r="20" spans="1:15" ht="39.75" customHeight="1" x14ac:dyDescent="0.25">
      <c r="A20" s="88" t="s">
        <v>894</v>
      </c>
      <c r="B20" s="223" t="s">
        <v>895</v>
      </c>
      <c r="C20" s="223"/>
      <c r="D20" s="223"/>
      <c r="E20" s="223"/>
      <c r="F20" s="223"/>
      <c r="G20" s="223"/>
      <c r="H20" s="89">
        <v>7204474.4000000004</v>
      </c>
      <c r="I20" s="89">
        <v>6712878.7999999998</v>
      </c>
      <c r="J20" s="99"/>
      <c r="K20" s="97"/>
      <c r="L20" s="79"/>
      <c r="M20" s="79"/>
      <c r="N20" s="79"/>
      <c r="O20" s="79"/>
    </row>
    <row r="21" spans="1:15" s="100" customFormat="1" ht="42.75" customHeight="1" x14ac:dyDescent="0.25">
      <c r="J21" s="98"/>
      <c r="K21" s="98"/>
      <c r="L21" s="101"/>
      <c r="M21" s="101"/>
      <c r="N21" s="101"/>
      <c r="O21" s="101"/>
    </row>
    <row r="22" spans="1:15" s="100" customFormat="1" ht="41.25" customHeight="1" x14ac:dyDescent="0.25">
      <c r="J22" s="98"/>
      <c r="K22" s="98"/>
      <c r="L22" s="101"/>
      <c r="M22" s="101"/>
      <c r="N22" s="101"/>
      <c r="O22" s="101"/>
    </row>
    <row r="23" spans="1:15" s="100" customFormat="1" ht="40.5" customHeight="1" x14ac:dyDescent="0.25">
      <c r="J23" s="87"/>
      <c r="K23" s="87"/>
      <c r="L23" s="101"/>
      <c r="M23" s="101"/>
      <c r="N23" s="101"/>
      <c r="O23" s="101"/>
    </row>
    <row r="24" spans="1:15" ht="30.75" customHeight="1" x14ac:dyDescent="0.25">
      <c r="A24" s="102"/>
      <c r="H24" s="103"/>
      <c r="I24" s="79"/>
      <c r="J24" s="79"/>
      <c r="K24" s="79"/>
      <c r="L24" s="79"/>
      <c r="M24" s="79"/>
      <c r="N24" s="79"/>
      <c r="O24" s="79"/>
    </row>
    <row r="25" spans="1:15" ht="30.75" customHeight="1" x14ac:dyDescent="0.25">
      <c r="A25" s="102"/>
      <c r="H25" s="103"/>
      <c r="I25" s="79"/>
      <c r="J25" s="79"/>
      <c r="K25" s="79"/>
      <c r="L25" s="79"/>
      <c r="M25" s="79"/>
      <c r="N25" s="79"/>
      <c r="O25" s="79"/>
    </row>
    <row r="26" spans="1:15" ht="16.5" customHeight="1" x14ac:dyDescent="0.25">
      <c r="A26" s="224"/>
      <c r="B26" s="224"/>
      <c r="C26" s="224"/>
      <c r="D26" s="104"/>
      <c r="E26" s="8"/>
      <c r="F26" s="221"/>
      <c r="G26" s="221"/>
      <c r="H26" s="105"/>
      <c r="I26" s="79"/>
      <c r="J26" s="79"/>
      <c r="K26" s="79"/>
      <c r="L26" s="79"/>
      <c r="M26" s="79"/>
      <c r="N26" s="79"/>
      <c r="O26" s="79"/>
    </row>
    <row r="27" spans="1:15" ht="13.5" customHeight="1" x14ac:dyDescent="0.25">
      <c r="A27" s="106"/>
      <c r="B27" s="106"/>
      <c r="C27" s="7"/>
      <c r="D27" s="104"/>
      <c r="E27" s="8"/>
      <c r="F27" s="221"/>
      <c r="G27" s="221"/>
      <c r="I27" s="79"/>
      <c r="J27" s="79"/>
      <c r="K27" s="79"/>
      <c r="L27" s="79"/>
      <c r="M27" s="79"/>
      <c r="N27" s="79"/>
      <c r="O27" s="79"/>
    </row>
    <row r="28" spans="1:15" ht="54" customHeight="1" x14ac:dyDescent="0.25">
      <c r="I28" s="79"/>
      <c r="J28" s="79"/>
      <c r="K28" s="79"/>
      <c r="L28" s="79"/>
      <c r="M28" s="79"/>
      <c r="N28" s="79"/>
      <c r="O28" s="79"/>
    </row>
    <row r="29" spans="1:15" ht="17.25" customHeight="1" x14ac:dyDescent="0.25">
      <c r="I29" s="107"/>
      <c r="J29" s="107"/>
      <c r="K29" s="79"/>
      <c r="L29" s="79"/>
      <c r="M29" s="79"/>
      <c r="N29" s="79"/>
      <c r="O29" s="79"/>
    </row>
    <row r="30" spans="1:15" x14ac:dyDescent="0.25">
      <c r="H30" s="108"/>
      <c r="I30" s="79"/>
      <c r="J30" s="79"/>
      <c r="K30" s="79"/>
      <c r="L30" s="79"/>
      <c r="M30" s="79"/>
      <c r="N30" s="79"/>
      <c r="O30" s="79"/>
    </row>
    <row r="31" spans="1:15" x14ac:dyDescent="0.25">
      <c r="H31" s="108"/>
      <c r="I31" s="86"/>
      <c r="J31" s="86"/>
      <c r="K31" s="86"/>
      <c r="L31" s="79"/>
      <c r="M31" s="79"/>
      <c r="N31" s="79"/>
      <c r="O31" s="79"/>
    </row>
    <row r="32" spans="1:15" x14ac:dyDescent="0.25">
      <c r="I32" s="86"/>
      <c r="J32" s="86"/>
      <c r="K32" s="79"/>
      <c r="L32" s="79"/>
      <c r="M32" s="79"/>
      <c r="N32" s="94"/>
      <c r="O32" s="79"/>
    </row>
    <row r="33" spans="9:15" x14ac:dyDescent="0.25">
      <c r="I33" s="86"/>
      <c r="J33" s="86"/>
      <c r="K33" s="79"/>
      <c r="L33" s="79"/>
      <c r="M33" s="79"/>
      <c r="N33" s="94"/>
      <c r="O33" s="79"/>
    </row>
    <row r="34" spans="9:15" x14ac:dyDescent="0.25">
      <c r="I34" s="79"/>
      <c r="J34" s="79"/>
      <c r="K34" s="79"/>
      <c r="L34" s="79"/>
      <c r="M34" s="79"/>
      <c r="N34" s="79"/>
      <c r="O34" s="79"/>
    </row>
    <row r="35" spans="9:15" x14ac:dyDescent="0.25">
      <c r="I35" s="79"/>
      <c r="J35" s="79"/>
      <c r="K35" s="79"/>
      <c r="L35" s="79"/>
      <c r="M35" s="79"/>
      <c r="N35" s="79"/>
      <c r="O35" s="79"/>
    </row>
    <row r="36" spans="9:15" x14ac:dyDescent="0.25">
      <c r="I36" s="79"/>
      <c r="J36" s="79"/>
      <c r="K36" s="79"/>
      <c r="L36" s="79"/>
      <c r="M36" s="79"/>
      <c r="N36" s="79"/>
      <c r="O36" s="79"/>
    </row>
    <row r="37" spans="9:15" x14ac:dyDescent="0.25">
      <c r="I37" s="79"/>
      <c r="J37" s="79"/>
      <c r="K37" s="79"/>
      <c r="L37" s="79"/>
      <c r="M37" s="79"/>
      <c r="N37" s="79"/>
      <c r="O37" s="79"/>
    </row>
    <row r="38" spans="9:15" x14ac:dyDescent="0.25">
      <c r="I38" s="79"/>
      <c r="J38" s="79"/>
      <c r="K38" s="79"/>
      <c r="L38" s="79"/>
      <c r="M38" s="79"/>
      <c r="N38" s="79"/>
      <c r="O38" s="79"/>
    </row>
    <row r="39" spans="9:15" x14ac:dyDescent="0.25">
      <c r="I39" s="79"/>
      <c r="J39" s="79"/>
      <c r="K39" s="79"/>
      <c r="L39" s="79"/>
      <c r="M39" s="79"/>
      <c r="N39" s="79"/>
      <c r="O39" s="79"/>
    </row>
    <row r="40" spans="9:15" x14ac:dyDescent="0.25">
      <c r="I40" s="79"/>
      <c r="J40" s="79"/>
      <c r="K40" s="79"/>
      <c r="L40" s="79"/>
      <c r="M40" s="79"/>
      <c r="N40" s="79"/>
      <c r="O40" s="79"/>
    </row>
    <row r="41" spans="9:15" x14ac:dyDescent="0.25">
      <c r="I41" s="79"/>
      <c r="J41" s="79"/>
      <c r="K41" s="79"/>
      <c r="L41" s="79"/>
      <c r="M41" s="79"/>
      <c r="N41" s="79"/>
      <c r="O41" s="79"/>
    </row>
    <row r="42" spans="9:15" x14ac:dyDescent="0.25">
      <c r="I42" s="79"/>
      <c r="J42" s="79"/>
      <c r="K42" s="79"/>
      <c r="L42" s="79"/>
      <c r="M42" s="79"/>
      <c r="N42" s="79"/>
      <c r="O42" s="79"/>
    </row>
    <row r="43" spans="9:15" x14ac:dyDescent="0.25">
      <c r="I43" s="79"/>
      <c r="J43" s="79"/>
      <c r="K43" s="79"/>
      <c r="L43" s="79"/>
      <c r="M43" s="79"/>
      <c r="N43" s="79"/>
      <c r="O43" s="79"/>
    </row>
    <row r="44" spans="9:15" x14ac:dyDescent="0.25">
      <c r="I44" s="79"/>
      <c r="J44" s="79"/>
      <c r="K44" s="79"/>
      <c r="L44" s="79"/>
      <c r="M44" s="79"/>
      <c r="N44" s="79"/>
      <c r="O44" s="79"/>
    </row>
    <row r="45" spans="9:15" x14ac:dyDescent="0.25">
      <c r="I45" s="79"/>
      <c r="J45" s="79"/>
      <c r="K45" s="79"/>
      <c r="L45" s="79"/>
      <c r="M45" s="79"/>
      <c r="N45" s="79"/>
      <c r="O45" s="79"/>
    </row>
    <row r="46" spans="9:15" x14ac:dyDescent="0.25">
      <c r="I46" s="79"/>
      <c r="J46" s="79"/>
      <c r="K46" s="79"/>
      <c r="L46" s="79"/>
      <c r="M46" s="79"/>
      <c r="N46" s="79"/>
      <c r="O46" s="79"/>
    </row>
    <row r="47" spans="9:15" x14ac:dyDescent="0.25">
      <c r="I47" s="79"/>
      <c r="J47" s="79"/>
      <c r="K47" s="79"/>
      <c r="L47" s="79"/>
      <c r="M47" s="79"/>
      <c r="N47" s="79"/>
      <c r="O47" s="79"/>
    </row>
    <row r="48" spans="9:15" x14ac:dyDescent="0.25">
      <c r="I48" s="79"/>
      <c r="J48" s="79"/>
      <c r="K48" s="79"/>
      <c r="L48" s="79"/>
      <c r="M48" s="79"/>
      <c r="N48" s="79"/>
      <c r="O48" s="79"/>
    </row>
    <row r="49" spans="9:15" x14ac:dyDescent="0.25">
      <c r="I49" s="79"/>
      <c r="J49" s="79"/>
      <c r="K49" s="79"/>
      <c r="L49" s="79"/>
      <c r="M49" s="79"/>
      <c r="N49" s="79"/>
      <c r="O49" s="79"/>
    </row>
    <row r="50" spans="9:15" x14ac:dyDescent="0.25">
      <c r="I50" s="79"/>
      <c r="J50" s="79"/>
      <c r="K50" s="79"/>
      <c r="L50" s="79"/>
      <c r="M50" s="79"/>
      <c r="N50" s="79"/>
      <c r="O50" s="79"/>
    </row>
    <row r="51" spans="9:15" x14ac:dyDescent="0.25">
      <c r="I51" s="79"/>
      <c r="J51" s="79"/>
      <c r="K51" s="79"/>
      <c r="L51" s="79"/>
      <c r="M51" s="79"/>
      <c r="N51" s="79"/>
      <c r="O51" s="79"/>
    </row>
    <row r="52" spans="9:15" x14ac:dyDescent="0.25">
      <c r="I52" s="79"/>
      <c r="J52" s="79"/>
      <c r="K52" s="79"/>
      <c r="L52" s="79"/>
      <c r="M52" s="79"/>
      <c r="N52" s="79"/>
      <c r="O52" s="79"/>
    </row>
    <row r="53" spans="9:15" x14ac:dyDescent="0.25">
      <c r="I53" s="79"/>
      <c r="J53" s="79"/>
      <c r="K53" s="79"/>
      <c r="L53" s="79"/>
      <c r="M53" s="79"/>
      <c r="N53" s="79"/>
      <c r="O53" s="79"/>
    </row>
    <row r="54" spans="9:15" x14ac:dyDescent="0.25">
      <c r="I54" s="79"/>
      <c r="J54" s="79"/>
      <c r="K54" s="79"/>
      <c r="L54" s="79"/>
      <c r="M54" s="79"/>
      <c r="N54" s="79"/>
      <c r="O54" s="79"/>
    </row>
    <row r="55" spans="9:15" x14ac:dyDescent="0.25">
      <c r="I55" s="79"/>
      <c r="J55" s="79"/>
      <c r="K55" s="79"/>
      <c r="L55" s="79"/>
      <c r="M55" s="79"/>
      <c r="N55" s="79"/>
      <c r="O55" s="79"/>
    </row>
    <row r="56" spans="9:15" x14ac:dyDescent="0.25">
      <c r="I56" s="79"/>
      <c r="J56" s="79"/>
      <c r="K56" s="79"/>
      <c r="L56" s="79"/>
      <c r="M56" s="79"/>
      <c r="N56" s="79"/>
      <c r="O56" s="79"/>
    </row>
    <row r="57" spans="9:15" x14ac:dyDescent="0.25">
      <c r="I57" s="79"/>
      <c r="J57" s="79"/>
      <c r="K57" s="79"/>
      <c r="L57" s="79"/>
      <c r="M57" s="79"/>
      <c r="N57" s="79"/>
      <c r="O57" s="79"/>
    </row>
    <row r="58" spans="9:15" x14ac:dyDescent="0.25">
      <c r="I58" s="79"/>
      <c r="J58" s="79"/>
      <c r="K58" s="79"/>
      <c r="L58" s="79"/>
      <c r="M58" s="79"/>
      <c r="N58" s="79"/>
      <c r="O58" s="79"/>
    </row>
    <row r="59" spans="9:15" x14ac:dyDescent="0.25">
      <c r="I59" s="79"/>
      <c r="J59" s="79"/>
      <c r="K59" s="79"/>
      <c r="L59" s="79"/>
      <c r="M59" s="79"/>
      <c r="N59" s="79"/>
      <c r="O59" s="79"/>
    </row>
    <row r="60" spans="9:15" x14ac:dyDescent="0.25">
      <c r="I60" s="79"/>
      <c r="J60" s="79"/>
      <c r="K60" s="79"/>
      <c r="L60" s="79"/>
      <c r="M60" s="79"/>
      <c r="N60" s="79"/>
      <c r="O60" s="79"/>
    </row>
    <row r="61" spans="9:15" x14ac:dyDescent="0.25">
      <c r="I61" s="79"/>
      <c r="J61" s="79"/>
      <c r="K61" s="79"/>
      <c r="L61" s="79"/>
      <c r="M61" s="79"/>
      <c r="N61" s="79"/>
      <c r="O61" s="79"/>
    </row>
    <row r="62" spans="9:15" x14ac:dyDescent="0.25">
      <c r="I62" s="79"/>
      <c r="J62" s="79"/>
      <c r="K62" s="79"/>
      <c r="L62" s="79"/>
      <c r="M62" s="79"/>
      <c r="N62" s="79"/>
      <c r="O62" s="79"/>
    </row>
    <row r="63" spans="9:15" x14ac:dyDescent="0.25">
      <c r="I63" s="79"/>
      <c r="J63" s="79"/>
      <c r="K63" s="79"/>
      <c r="L63" s="79"/>
      <c r="M63" s="79"/>
      <c r="N63" s="79"/>
      <c r="O63" s="79"/>
    </row>
    <row r="64" spans="9:15" x14ac:dyDescent="0.25">
      <c r="I64" s="79"/>
      <c r="J64" s="79"/>
      <c r="K64" s="79"/>
      <c r="L64" s="79"/>
      <c r="M64" s="79"/>
      <c r="N64" s="79"/>
      <c r="O64" s="79"/>
    </row>
    <row r="65" spans="9:15" x14ac:dyDescent="0.25">
      <c r="I65" s="79"/>
      <c r="J65" s="79"/>
      <c r="K65" s="79"/>
      <c r="L65" s="79"/>
      <c r="M65" s="79"/>
      <c r="N65" s="79"/>
      <c r="O65" s="79"/>
    </row>
    <row r="66" spans="9:15" x14ac:dyDescent="0.25">
      <c r="I66" s="79"/>
      <c r="J66" s="79"/>
      <c r="K66" s="79"/>
      <c r="L66" s="79"/>
      <c r="M66" s="79"/>
      <c r="N66" s="79"/>
      <c r="O66" s="79"/>
    </row>
    <row r="67" spans="9:15" x14ac:dyDescent="0.25">
      <c r="I67" s="79"/>
      <c r="J67" s="79"/>
      <c r="K67" s="79"/>
      <c r="L67" s="79"/>
      <c r="M67" s="79"/>
      <c r="N67" s="79"/>
      <c r="O67" s="79"/>
    </row>
    <row r="68" spans="9:15" x14ac:dyDescent="0.25">
      <c r="I68" s="79"/>
      <c r="J68" s="79"/>
      <c r="K68" s="79"/>
      <c r="L68" s="79"/>
      <c r="M68" s="79"/>
      <c r="N68" s="79"/>
      <c r="O68" s="79"/>
    </row>
    <row r="69" spans="9:15" x14ac:dyDescent="0.25">
      <c r="I69" s="79"/>
      <c r="J69" s="79"/>
      <c r="K69" s="79"/>
      <c r="L69" s="79"/>
      <c r="M69" s="79"/>
      <c r="N69" s="79"/>
      <c r="O69" s="79"/>
    </row>
    <row r="70" spans="9:15" x14ac:dyDescent="0.25">
      <c r="I70" s="79"/>
      <c r="J70" s="79"/>
      <c r="K70" s="79"/>
      <c r="L70" s="79"/>
      <c r="M70" s="79"/>
      <c r="N70" s="79"/>
      <c r="O70" s="79"/>
    </row>
    <row r="71" spans="9:15" x14ac:dyDescent="0.25">
      <c r="I71" s="79"/>
      <c r="J71" s="79"/>
      <c r="K71" s="79"/>
      <c r="L71" s="79"/>
      <c r="M71" s="79"/>
      <c r="N71" s="79"/>
      <c r="O71" s="79"/>
    </row>
    <row r="72" spans="9:15" x14ac:dyDescent="0.25">
      <c r="I72" s="79"/>
      <c r="J72" s="79"/>
      <c r="K72" s="79"/>
      <c r="L72" s="79"/>
      <c r="M72" s="79"/>
      <c r="N72" s="79"/>
      <c r="O72" s="79"/>
    </row>
    <row r="73" spans="9:15" x14ac:dyDescent="0.25">
      <c r="I73" s="79"/>
      <c r="J73" s="79"/>
      <c r="K73" s="79"/>
      <c r="L73" s="79"/>
      <c r="M73" s="79"/>
      <c r="N73" s="79"/>
      <c r="O73" s="79"/>
    </row>
    <row r="74" spans="9:15" x14ac:dyDescent="0.25">
      <c r="I74" s="79"/>
      <c r="J74" s="79"/>
      <c r="K74" s="79"/>
      <c r="L74" s="79"/>
      <c r="M74" s="79"/>
      <c r="N74" s="79"/>
      <c r="O74" s="79"/>
    </row>
    <row r="75" spans="9:15" x14ac:dyDescent="0.25">
      <c r="I75" s="79"/>
      <c r="J75" s="79"/>
      <c r="K75" s="79"/>
      <c r="L75" s="79"/>
      <c r="M75" s="79"/>
      <c r="N75" s="79"/>
      <c r="O75" s="79"/>
    </row>
    <row r="76" spans="9:15" x14ac:dyDescent="0.25">
      <c r="I76" s="79"/>
      <c r="J76" s="79"/>
      <c r="K76" s="79"/>
      <c r="L76" s="79"/>
      <c r="M76" s="79"/>
      <c r="N76" s="79"/>
      <c r="O76" s="79"/>
    </row>
    <row r="77" spans="9:15" x14ac:dyDescent="0.25">
      <c r="I77" s="79"/>
      <c r="J77" s="79"/>
      <c r="K77" s="79"/>
      <c r="L77" s="79"/>
      <c r="M77" s="79"/>
      <c r="N77" s="79"/>
      <c r="O77" s="79"/>
    </row>
    <row r="78" spans="9:15" x14ac:dyDescent="0.25">
      <c r="I78" s="79"/>
      <c r="J78" s="79"/>
      <c r="K78" s="79"/>
      <c r="L78" s="79"/>
      <c r="M78" s="79"/>
      <c r="N78" s="79"/>
      <c r="O78" s="79"/>
    </row>
    <row r="79" spans="9:15" x14ac:dyDescent="0.25">
      <c r="I79" s="79"/>
      <c r="J79" s="79"/>
      <c r="K79" s="79"/>
      <c r="L79" s="79"/>
      <c r="M79" s="79"/>
      <c r="N79" s="79"/>
      <c r="O79" s="79"/>
    </row>
    <row r="80" spans="9:15" x14ac:dyDescent="0.25">
      <c r="I80" s="79"/>
      <c r="J80" s="79"/>
      <c r="K80" s="79"/>
      <c r="L80" s="79"/>
      <c r="M80" s="79"/>
      <c r="N80" s="79"/>
      <c r="O80" s="79"/>
    </row>
  </sheetData>
  <mergeCells count="23">
    <mergeCell ref="B9:G9"/>
    <mergeCell ref="E1:I1"/>
    <mergeCell ref="A3:I3"/>
    <mergeCell ref="B5:G5"/>
    <mergeCell ref="B6:G6"/>
    <mergeCell ref="B7:G7"/>
    <mergeCell ref="B10:G10"/>
    <mergeCell ref="N10:O10"/>
    <mergeCell ref="P10:Q10"/>
    <mergeCell ref="B13:G13"/>
    <mergeCell ref="N13:O13"/>
    <mergeCell ref="B11:G11"/>
    <mergeCell ref="B12:G12"/>
    <mergeCell ref="F27:G27"/>
    <mergeCell ref="B14:G14"/>
    <mergeCell ref="B15:G15"/>
    <mergeCell ref="B16:G16"/>
    <mergeCell ref="B17:G17"/>
    <mergeCell ref="B18:G18"/>
    <mergeCell ref="B19:G19"/>
    <mergeCell ref="B20:G20"/>
    <mergeCell ref="A26:C26"/>
    <mergeCell ref="F26:G26"/>
  </mergeCells>
  <pageMargins left="0.9055118110236221" right="0.70866141732283472" top="0.74803149606299213" bottom="0.74803149606299213" header="0.31496062992125984" footer="0.31496062992125984"/>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view="pageBreakPreview" zoomScale="60" zoomScaleNormal="100" workbookViewId="0">
      <selection activeCell="B9" sqref="B9"/>
    </sheetView>
  </sheetViews>
  <sheetFormatPr defaultRowHeight="13.2" x14ac:dyDescent="0.25"/>
  <cols>
    <col min="1" max="1" width="77.44140625" customWidth="1"/>
    <col min="2" max="2" width="11.5546875" customWidth="1"/>
  </cols>
  <sheetData>
    <row r="1" spans="1:2" ht="72.599999999999994" customHeight="1" x14ac:dyDescent="0.25">
      <c r="A1" s="206" t="s">
        <v>1142</v>
      </c>
      <c r="B1" s="214"/>
    </row>
    <row r="2" spans="1:2" x14ac:dyDescent="0.25">
      <c r="A2" s="235"/>
      <c r="B2" s="235"/>
    </row>
    <row r="3" spans="1:2" x14ac:dyDescent="0.25">
      <c r="A3" s="235"/>
      <c r="B3" s="235"/>
    </row>
    <row r="4" spans="1:2" ht="63.75" customHeight="1" x14ac:dyDescent="0.25">
      <c r="A4" s="236" t="s">
        <v>900</v>
      </c>
      <c r="B4" s="236"/>
    </row>
    <row r="5" spans="1:2" ht="13.8" x14ac:dyDescent="0.25">
      <c r="A5" s="110"/>
      <c r="B5" s="110" t="s">
        <v>896</v>
      </c>
    </row>
    <row r="6" spans="1:2" ht="22.8" customHeight="1" x14ac:dyDescent="0.25">
      <c r="A6" s="111" t="s">
        <v>897</v>
      </c>
      <c r="B6" s="111" t="s">
        <v>898</v>
      </c>
    </row>
    <row r="7" spans="1:2" ht="65.400000000000006" customHeight="1" x14ac:dyDescent="0.25">
      <c r="A7" s="113" t="s">
        <v>902</v>
      </c>
      <c r="B7" s="112">
        <v>10.9</v>
      </c>
    </row>
    <row r="8" spans="1:2" ht="48.6" customHeight="1" x14ac:dyDescent="0.25">
      <c r="A8" s="113" t="s">
        <v>901</v>
      </c>
      <c r="B8" s="112">
        <v>100</v>
      </c>
    </row>
    <row r="9" spans="1:2" ht="37.799999999999997" customHeight="1" x14ac:dyDescent="0.25">
      <c r="A9" s="113" t="s">
        <v>903</v>
      </c>
      <c r="B9" s="115">
        <v>2532.3000000000002</v>
      </c>
    </row>
    <row r="10" spans="1:2" ht="90.6" customHeight="1" x14ac:dyDescent="0.25">
      <c r="A10" s="114" t="s">
        <v>904</v>
      </c>
      <c r="B10" s="112">
        <v>5659.5</v>
      </c>
    </row>
    <row r="11" spans="1:2" ht="37.799999999999997" customHeight="1" x14ac:dyDescent="0.25">
      <c r="A11" s="113" t="s">
        <v>905</v>
      </c>
      <c r="B11" s="112">
        <v>45</v>
      </c>
    </row>
    <row r="12" spans="1:2" ht="39.6" customHeight="1" x14ac:dyDescent="0.25">
      <c r="A12" s="113" t="s">
        <v>1134</v>
      </c>
      <c r="B12" s="112">
        <v>2148.1</v>
      </c>
    </row>
    <row r="13" spans="1:2" ht="41.4" customHeight="1" x14ac:dyDescent="0.25">
      <c r="A13" s="113" t="s">
        <v>906</v>
      </c>
      <c r="B13" s="112">
        <v>120</v>
      </c>
    </row>
    <row r="14" spans="1:2" ht="43.8" customHeight="1" x14ac:dyDescent="0.25">
      <c r="A14" s="113" t="s">
        <v>1135</v>
      </c>
      <c r="B14" s="112">
        <v>196.8</v>
      </c>
    </row>
    <row r="15" spans="1:2" ht="52.2" customHeight="1" x14ac:dyDescent="0.25">
      <c r="A15" s="113" t="s">
        <v>907</v>
      </c>
      <c r="B15" s="112">
        <v>26</v>
      </c>
    </row>
    <row r="16" spans="1:2" ht="13.8" x14ac:dyDescent="0.25">
      <c r="A16" s="116" t="s">
        <v>899</v>
      </c>
      <c r="B16" s="117">
        <f>SUM(B7:B15)</f>
        <v>10838.6</v>
      </c>
    </row>
  </sheetData>
  <mergeCells count="3">
    <mergeCell ref="A1:B1"/>
    <mergeCell ref="A2:B3"/>
    <mergeCell ref="A4:B4"/>
  </mergeCells>
  <pageMargins left="0.9055118110236221" right="0.70866141732283472" top="0.74803149606299213" bottom="0.74803149606299213"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view="pageBreakPreview" zoomScale="60" zoomScaleNormal="100" workbookViewId="0">
      <selection activeCell="A8" sqref="A8"/>
    </sheetView>
  </sheetViews>
  <sheetFormatPr defaultRowHeight="13.2" x14ac:dyDescent="0.25"/>
  <cols>
    <col min="1" max="1" width="85.5546875" customWidth="1"/>
    <col min="2" max="2" width="12.33203125" customWidth="1"/>
  </cols>
  <sheetData>
    <row r="2" spans="1:2" ht="72.599999999999994" customHeight="1" x14ac:dyDescent="0.25">
      <c r="A2" s="206" t="s">
        <v>1143</v>
      </c>
      <c r="B2" s="214"/>
    </row>
    <row r="3" spans="1:2" ht="15" x14ac:dyDescent="0.25">
      <c r="A3" s="118"/>
      <c r="B3" s="118"/>
    </row>
    <row r="4" spans="1:2" ht="36.75" customHeight="1" x14ac:dyDescent="0.25">
      <c r="A4" s="237" t="s">
        <v>913</v>
      </c>
      <c r="B4" s="237"/>
    </row>
    <row r="5" spans="1:2" ht="17.399999999999999" x14ac:dyDescent="0.3">
      <c r="A5" s="119"/>
      <c r="B5" s="119"/>
    </row>
    <row r="6" spans="1:2" x14ac:dyDescent="0.25">
      <c r="A6" s="120"/>
      <c r="B6" s="121" t="s">
        <v>896</v>
      </c>
    </row>
    <row r="7" spans="1:2" ht="13.8" x14ac:dyDescent="0.25">
      <c r="A7" s="122" t="s">
        <v>908</v>
      </c>
      <c r="B7" s="123" t="s">
        <v>909</v>
      </c>
    </row>
    <row r="8" spans="1:2" x14ac:dyDescent="0.25">
      <c r="A8" s="124">
        <v>1</v>
      </c>
      <c r="B8" s="125">
        <v>2</v>
      </c>
    </row>
    <row r="9" spans="1:2" ht="22.8" customHeight="1" x14ac:dyDescent="0.25">
      <c r="A9" s="126" t="s">
        <v>910</v>
      </c>
      <c r="B9" s="129">
        <v>462336.6</v>
      </c>
    </row>
    <row r="10" spans="1:2" ht="19.8" customHeight="1" x14ac:dyDescent="0.25">
      <c r="A10" s="127" t="s">
        <v>911</v>
      </c>
      <c r="B10" s="129">
        <v>448592.8</v>
      </c>
    </row>
    <row r="11" spans="1:2" ht="13.8" x14ac:dyDescent="0.25">
      <c r="A11" s="128" t="s">
        <v>912</v>
      </c>
      <c r="B11" s="129"/>
    </row>
    <row r="12" spans="1:2" ht="31.8" customHeight="1" x14ac:dyDescent="0.25">
      <c r="A12" s="132" t="s">
        <v>255</v>
      </c>
      <c r="B12" s="133">
        <v>97800</v>
      </c>
    </row>
    <row r="13" spans="1:2" ht="24.6" customHeight="1" x14ac:dyDescent="0.25">
      <c r="A13" s="132" t="s">
        <v>259</v>
      </c>
      <c r="B13" s="133">
        <v>9749.7000000000007</v>
      </c>
    </row>
    <row r="14" spans="1:2" ht="27.6" x14ac:dyDescent="0.25">
      <c r="A14" s="132" t="s">
        <v>257</v>
      </c>
      <c r="B14" s="130">
        <v>1900</v>
      </c>
    </row>
    <row r="15" spans="1:2" ht="21.6" customHeight="1" x14ac:dyDescent="0.25">
      <c r="A15" s="132" t="s">
        <v>261</v>
      </c>
      <c r="B15" s="130">
        <v>111923.9</v>
      </c>
    </row>
    <row r="16" spans="1:2" ht="31.8" customHeight="1" x14ac:dyDescent="0.25">
      <c r="A16" s="131" t="s">
        <v>265</v>
      </c>
      <c r="B16" s="130">
        <v>119216.8</v>
      </c>
    </row>
    <row r="17" spans="1:2" ht="36.6" customHeight="1" x14ac:dyDescent="0.25">
      <c r="A17" s="132" t="s">
        <v>279</v>
      </c>
      <c r="B17" s="130">
        <v>21948.3</v>
      </c>
    </row>
    <row r="18" spans="1:2" ht="51.6" customHeight="1" x14ac:dyDescent="0.25">
      <c r="A18" s="132" t="s">
        <v>267</v>
      </c>
      <c r="B18" s="130">
        <v>935</v>
      </c>
    </row>
    <row r="19" spans="1:2" ht="42.6" customHeight="1" x14ac:dyDescent="0.25">
      <c r="A19" s="132" t="s">
        <v>271</v>
      </c>
      <c r="B19" s="130">
        <v>9.4</v>
      </c>
    </row>
    <row r="20" spans="1:2" ht="35.4" customHeight="1" x14ac:dyDescent="0.25">
      <c r="A20" s="132" t="s">
        <v>285</v>
      </c>
      <c r="B20" s="130">
        <v>57569.4</v>
      </c>
    </row>
    <row r="21" spans="1:2" ht="21.6" customHeight="1" x14ac:dyDescent="0.25">
      <c r="A21" s="132" t="s">
        <v>283</v>
      </c>
      <c r="B21" s="130">
        <v>2106.1</v>
      </c>
    </row>
    <row r="22" spans="1:2" ht="30.6" customHeight="1" x14ac:dyDescent="0.25">
      <c r="A22" s="132" t="s">
        <v>275</v>
      </c>
      <c r="B22" s="130">
        <v>24318.400000000001</v>
      </c>
    </row>
    <row r="23" spans="1:2" ht="42.6" customHeight="1" x14ac:dyDescent="0.25">
      <c r="A23" s="132" t="s">
        <v>263</v>
      </c>
      <c r="B23" s="134">
        <v>1115.8</v>
      </c>
    </row>
  </sheetData>
  <mergeCells count="2">
    <mergeCell ref="A2:B2"/>
    <mergeCell ref="A4:B4"/>
  </mergeCells>
  <pageMargins left="0.9055118110236221"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доходы</vt:lpstr>
      <vt:lpstr>функционал</vt:lpstr>
      <vt:lpstr>ведомств</vt:lpstr>
      <vt:lpstr>программы</vt:lpstr>
      <vt:lpstr>заимств</vt:lpstr>
      <vt:lpstr>дефицит</vt:lpstr>
      <vt:lpstr>рез фонд</vt:lpstr>
      <vt:lpstr>дор фонд</vt:lpstr>
      <vt:lpstr>дефицит!Область_печати</vt:lpstr>
      <vt:lpstr>заимств!Область_печати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Diakov</dc:creator>
  <dc:description>POI HSSF rep:2.47.0.79</dc:description>
  <cp:lastModifiedBy>Татьяна</cp:lastModifiedBy>
  <cp:lastPrinted>2019-05-06T07:24:19Z</cp:lastPrinted>
  <dcterms:created xsi:type="dcterms:W3CDTF">2019-03-11T13:46:41Z</dcterms:created>
  <dcterms:modified xsi:type="dcterms:W3CDTF">2019-05-06T07:25:31Z</dcterms:modified>
</cp:coreProperties>
</file>