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3\ПРОЕКТ РЕШЕНИЯ\"/>
    </mc:Choice>
  </mc:AlternateContent>
  <xr:revisionPtr revIDLastSave="0" documentId="13_ncr:1_{532290F4-FC1D-4F0F-9FA0-2A721BB6BD9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4" r:id="rId1"/>
  </sheets>
  <definedNames>
    <definedName name="_xlnm.Print_Titles" localSheetId="0">доходы!$A:$B,доходы!$17:$18</definedName>
    <definedName name="_xlnm.Print_Area" localSheetId="0">доходы!$A$1:$E$255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1" i="4" l="1"/>
  <c r="J111" i="4"/>
  <c r="K111" i="4"/>
  <c r="O111" i="4"/>
  <c r="P111" i="4"/>
  <c r="Q111" i="4"/>
  <c r="U111" i="4"/>
  <c r="V111" i="4"/>
  <c r="W111" i="4"/>
  <c r="E230" i="4"/>
  <c r="D230" i="4"/>
  <c r="T215" i="4"/>
  <c r="S215" i="4"/>
  <c r="R215" i="4"/>
  <c r="N215" i="4"/>
  <c r="M215" i="4"/>
  <c r="L215" i="4"/>
  <c r="D215" i="4"/>
  <c r="E215" i="4"/>
  <c r="F215" i="4"/>
  <c r="G215" i="4"/>
  <c r="H215" i="4"/>
  <c r="C215" i="4"/>
  <c r="C230" i="4"/>
  <c r="T142" i="4"/>
  <c r="S142" i="4"/>
  <c r="R142" i="4"/>
  <c r="N142" i="4"/>
  <c r="M142" i="4"/>
  <c r="L142" i="4"/>
  <c r="D142" i="4"/>
  <c r="E142" i="4"/>
  <c r="F142" i="4"/>
  <c r="G142" i="4"/>
  <c r="H142" i="4"/>
  <c r="C142" i="4"/>
  <c r="C135" i="4"/>
  <c r="T240" i="4" l="1"/>
  <c r="S240" i="4"/>
  <c r="R240" i="4"/>
  <c r="N240" i="4"/>
  <c r="M240" i="4"/>
  <c r="L240" i="4"/>
  <c r="D240" i="4"/>
  <c r="E240" i="4"/>
  <c r="F240" i="4"/>
  <c r="G240" i="4"/>
  <c r="H240" i="4"/>
  <c r="C240" i="4"/>
  <c r="T169" i="4"/>
  <c r="S169" i="4"/>
  <c r="R169" i="4"/>
  <c r="N169" i="4"/>
  <c r="M169" i="4"/>
  <c r="L169" i="4"/>
  <c r="D169" i="4"/>
  <c r="E169" i="4"/>
  <c r="F169" i="4"/>
  <c r="G169" i="4"/>
  <c r="H169" i="4"/>
  <c r="C169" i="4"/>
  <c r="I113" i="4" l="1"/>
  <c r="J113" i="4"/>
  <c r="K113" i="4"/>
  <c r="O113" i="4"/>
  <c r="P113" i="4"/>
  <c r="Q113" i="4"/>
  <c r="U113" i="4"/>
  <c r="V113" i="4"/>
  <c r="W113" i="4"/>
  <c r="T105" i="4"/>
  <c r="S105" i="4"/>
  <c r="R105" i="4"/>
  <c r="N105" i="4"/>
  <c r="M105" i="4"/>
  <c r="L105" i="4"/>
  <c r="D105" i="4"/>
  <c r="E105" i="4"/>
  <c r="F105" i="4"/>
  <c r="G105" i="4"/>
  <c r="H105" i="4"/>
  <c r="C105" i="4"/>
  <c r="I103" i="4"/>
  <c r="J103" i="4"/>
  <c r="K103" i="4"/>
  <c r="O103" i="4"/>
  <c r="P103" i="4"/>
  <c r="Q103" i="4"/>
  <c r="U103" i="4"/>
  <c r="V103" i="4"/>
  <c r="W103" i="4"/>
  <c r="O100" i="4"/>
  <c r="P100" i="4"/>
  <c r="Q100" i="4"/>
  <c r="U100" i="4"/>
  <c r="V100" i="4"/>
  <c r="W100" i="4"/>
  <c r="O85" i="4"/>
  <c r="P85" i="4"/>
  <c r="Q85" i="4"/>
  <c r="O86" i="4"/>
  <c r="P86" i="4"/>
  <c r="Q86" i="4"/>
  <c r="U84" i="4"/>
  <c r="V84" i="4"/>
  <c r="W84" i="4"/>
  <c r="U85" i="4"/>
  <c r="V85" i="4"/>
  <c r="W85" i="4"/>
  <c r="U86" i="4"/>
  <c r="V86" i="4"/>
  <c r="W86" i="4"/>
  <c r="U87" i="4"/>
  <c r="V87" i="4"/>
  <c r="W87" i="4"/>
  <c r="U82" i="4"/>
  <c r="V82" i="4"/>
  <c r="W82" i="4"/>
  <c r="U76" i="4"/>
  <c r="V76" i="4"/>
  <c r="W76" i="4"/>
  <c r="U77" i="4"/>
  <c r="V77" i="4"/>
  <c r="W77" i="4"/>
  <c r="U78" i="4"/>
  <c r="V78" i="4"/>
  <c r="W78" i="4"/>
  <c r="U79" i="4"/>
  <c r="V79" i="4"/>
  <c r="W79" i="4"/>
  <c r="U80" i="4"/>
  <c r="V80" i="4"/>
  <c r="W80" i="4"/>
  <c r="I100" i="4"/>
  <c r="J100" i="4"/>
  <c r="K100" i="4"/>
  <c r="I84" i="4"/>
  <c r="J84" i="4"/>
  <c r="K84" i="4"/>
  <c r="I85" i="4"/>
  <c r="J85" i="4"/>
  <c r="K85" i="4"/>
  <c r="I86" i="4"/>
  <c r="J86" i="4"/>
  <c r="K86" i="4"/>
  <c r="I87" i="4"/>
  <c r="J87" i="4"/>
  <c r="K87" i="4"/>
  <c r="I82" i="4"/>
  <c r="J82" i="4"/>
  <c r="K82" i="4"/>
  <c r="K80" i="4"/>
  <c r="J80" i="4"/>
  <c r="I80" i="4"/>
  <c r="K79" i="4"/>
  <c r="J79" i="4"/>
  <c r="I79" i="4"/>
  <c r="K78" i="4"/>
  <c r="J78" i="4"/>
  <c r="I78" i="4"/>
  <c r="K77" i="4"/>
  <c r="J77" i="4"/>
  <c r="I77" i="4"/>
  <c r="K76" i="4"/>
  <c r="J76" i="4"/>
  <c r="I76" i="4"/>
  <c r="C83" i="4"/>
  <c r="T60" i="4"/>
  <c r="T58" i="4" s="1"/>
  <c r="S60" i="4"/>
  <c r="S58" i="4" s="1"/>
  <c r="R60" i="4"/>
  <c r="N60" i="4"/>
  <c r="N58" i="4" s="1"/>
  <c r="M60" i="4"/>
  <c r="M58" i="4" s="1"/>
  <c r="L60" i="4"/>
  <c r="L58" i="4" s="1"/>
  <c r="D60" i="4"/>
  <c r="D58" i="4" s="1"/>
  <c r="E60" i="4"/>
  <c r="E58" i="4" s="1"/>
  <c r="F60" i="4"/>
  <c r="F58" i="4" s="1"/>
  <c r="G60" i="4"/>
  <c r="G58" i="4" s="1"/>
  <c r="H60" i="4"/>
  <c r="H58" i="4" s="1"/>
  <c r="C60" i="4"/>
  <c r="C58" i="4" s="1"/>
  <c r="U59" i="4"/>
  <c r="V59" i="4"/>
  <c r="W59" i="4"/>
  <c r="U62" i="4"/>
  <c r="V62" i="4"/>
  <c r="W62" i="4"/>
  <c r="U63" i="4"/>
  <c r="V63" i="4"/>
  <c r="W63" i="4"/>
  <c r="U64" i="4"/>
  <c r="V64" i="4"/>
  <c r="W64" i="4"/>
  <c r="U65" i="4"/>
  <c r="V65" i="4"/>
  <c r="W65" i="4"/>
  <c r="U66" i="4"/>
  <c r="V66" i="4"/>
  <c r="W66" i="4"/>
  <c r="U68" i="4"/>
  <c r="V68" i="4"/>
  <c r="W68" i="4"/>
  <c r="U69" i="4"/>
  <c r="V69" i="4"/>
  <c r="W69" i="4"/>
  <c r="U70" i="4"/>
  <c r="V70" i="4"/>
  <c r="W70" i="4"/>
  <c r="U72" i="4"/>
  <c r="V72" i="4"/>
  <c r="W72" i="4"/>
  <c r="U73" i="4"/>
  <c r="V73" i="4"/>
  <c r="W73" i="4"/>
  <c r="O59" i="4"/>
  <c r="P59" i="4"/>
  <c r="Q59" i="4"/>
  <c r="O62" i="4"/>
  <c r="P62" i="4"/>
  <c r="Q62" i="4"/>
  <c r="O63" i="4"/>
  <c r="P63" i="4"/>
  <c r="Q63" i="4"/>
  <c r="O64" i="4"/>
  <c r="P64" i="4"/>
  <c r="Q64" i="4"/>
  <c r="O65" i="4"/>
  <c r="P65" i="4"/>
  <c r="Q65" i="4"/>
  <c r="O66" i="4"/>
  <c r="P66" i="4"/>
  <c r="Q66" i="4"/>
  <c r="O68" i="4"/>
  <c r="P68" i="4"/>
  <c r="Q68" i="4"/>
  <c r="O69" i="4"/>
  <c r="P69" i="4"/>
  <c r="Q69" i="4"/>
  <c r="O70" i="4"/>
  <c r="P70" i="4"/>
  <c r="Q70" i="4"/>
  <c r="O72" i="4"/>
  <c r="P72" i="4"/>
  <c r="Q72" i="4"/>
  <c r="O73" i="4"/>
  <c r="P73" i="4"/>
  <c r="Q73" i="4"/>
  <c r="I59" i="4"/>
  <c r="J59" i="4"/>
  <c r="K59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8" i="4"/>
  <c r="J68" i="4"/>
  <c r="K68" i="4"/>
  <c r="I69" i="4"/>
  <c r="J69" i="4"/>
  <c r="K69" i="4"/>
  <c r="I70" i="4"/>
  <c r="J70" i="4"/>
  <c r="K70" i="4"/>
  <c r="I72" i="4"/>
  <c r="J72" i="4"/>
  <c r="K72" i="4"/>
  <c r="I73" i="4"/>
  <c r="J73" i="4"/>
  <c r="K73" i="4"/>
  <c r="T50" i="4"/>
  <c r="S50" i="4"/>
  <c r="R50" i="4"/>
  <c r="N50" i="4"/>
  <c r="M50" i="4"/>
  <c r="L50" i="4"/>
  <c r="I51" i="4"/>
  <c r="J51" i="4"/>
  <c r="K51" i="4"/>
  <c r="O51" i="4"/>
  <c r="P51" i="4"/>
  <c r="Q51" i="4"/>
  <c r="U51" i="4"/>
  <c r="V51" i="4"/>
  <c r="W51" i="4"/>
  <c r="I52" i="4"/>
  <c r="J52" i="4"/>
  <c r="K52" i="4"/>
  <c r="O52" i="4"/>
  <c r="P52" i="4"/>
  <c r="Q52" i="4"/>
  <c r="U52" i="4"/>
  <c r="V52" i="4"/>
  <c r="W52" i="4"/>
  <c r="I53" i="4"/>
  <c r="J53" i="4"/>
  <c r="K53" i="4"/>
  <c r="O53" i="4"/>
  <c r="P53" i="4"/>
  <c r="Q53" i="4"/>
  <c r="U53" i="4"/>
  <c r="V53" i="4"/>
  <c r="W53" i="4"/>
  <c r="D50" i="4"/>
  <c r="E50" i="4"/>
  <c r="F50" i="4"/>
  <c r="G50" i="4"/>
  <c r="H50" i="4"/>
  <c r="C50" i="4"/>
  <c r="C49" i="4" s="1"/>
  <c r="I43" i="4"/>
  <c r="J43" i="4"/>
  <c r="K43" i="4"/>
  <c r="O43" i="4"/>
  <c r="P43" i="4"/>
  <c r="Q43" i="4"/>
  <c r="U43" i="4"/>
  <c r="V43" i="4"/>
  <c r="W43" i="4"/>
  <c r="O22" i="4"/>
  <c r="P22" i="4"/>
  <c r="Q22" i="4"/>
  <c r="O23" i="4"/>
  <c r="P23" i="4"/>
  <c r="Q23" i="4"/>
  <c r="O24" i="4"/>
  <c r="P24" i="4"/>
  <c r="Q24" i="4"/>
  <c r="O25" i="4"/>
  <c r="P25" i="4"/>
  <c r="Q25" i="4"/>
  <c r="O26" i="4"/>
  <c r="P26" i="4"/>
  <c r="Q26" i="4"/>
  <c r="O29" i="4"/>
  <c r="P29" i="4"/>
  <c r="Q29" i="4"/>
  <c r="O30" i="4"/>
  <c r="P30" i="4"/>
  <c r="Q30" i="4"/>
  <c r="O31" i="4"/>
  <c r="P31" i="4"/>
  <c r="Q31" i="4"/>
  <c r="O32" i="4"/>
  <c r="P32" i="4"/>
  <c r="Q32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5" i="4"/>
  <c r="P45" i="4"/>
  <c r="Q45" i="4"/>
  <c r="O47" i="4"/>
  <c r="P47" i="4"/>
  <c r="Q47" i="4"/>
  <c r="O48" i="4"/>
  <c r="P48" i="4"/>
  <c r="Q48" i="4"/>
  <c r="O54" i="4"/>
  <c r="P54" i="4"/>
  <c r="Q54" i="4"/>
  <c r="O55" i="4"/>
  <c r="P55" i="4"/>
  <c r="Q55" i="4"/>
  <c r="O56" i="4"/>
  <c r="P56" i="4"/>
  <c r="Q56" i="4"/>
  <c r="O76" i="4"/>
  <c r="P76" i="4"/>
  <c r="Q76" i="4"/>
  <c r="O77" i="4"/>
  <c r="P77" i="4"/>
  <c r="Q77" i="4"/>
  <c r="O78" i="4"/>
  <c r="P78" i="4"/>
  <c r="Q78" i="4"/>
  <c r="O79" i="4"/>
  <c r="P79" i="4"/>
  <c r="Q79" i="4"/>
  <c r="O80" i="4"/>
  <c r="P80" i="4"/>
  <c r="Q80" i="4"/>
  <c r="O82" i="4"/>
  <c r="P82" i="4"/>
  <c r="Q82" i="4"/>
  <c r="O84" i="4"/>
  <c r="P84" i="4"/>
  <c r="Q84" i="4"/>
  <c r="O87" i="4"/>
  <c r="P87" i="4"/>
  <c r="Q87" i="4"/>
  <c r="O88" i="4"/>
  <c r="P88" i="4"/>
  <c r="Q88" i="4"/>
  <c r="O90" i="4"/>
  <c r="P90" i="4"/>
  <c r="Q90" i="4"/>
  <c r="O91" i="4"/>
  <c r="P91" i="4"/>
  <c r="Q91" i="4"/>
  <c r="O92" i="4"/>
  <c r="P92" i="4"/>
  <c r="Q92" i="4"/>
  <c r="O93" i="4"/>
  <c r="P93" i="4"/>
  <c r="Q93" i="4"/>
  <c r="O94" i="4"/>
  <c r="P94" i="4"/>
  <c r="Q94" i="4"/>
  <c r="O96" i="4"/>
  <c r="P96" i="4"/>
  <c r="Q96" i="4"/>
  <c r="O97" i="4"/>
  <c r="P97" i="4"/>
  <c r="Q97" i="4"/>
  <c r="O99" i="4"/>
  <c r="P99" i="4"/>
  <c r="Q99" i="4"/>
  <c r="O101" i="4"/>
  <c r="P101" i="4"/>
  <c r="Q101" i="4"/>
  <c r="O102" i="4"/>
  <c r="P102" i="4"/>
  <c r="Q102" i="4"/>
  <c r="O104" i="4"/>
  <c r="P104" i="4"/>
  <c r="Q104" i="4"/>
  <c r="O106" i="4"/>
  <c r="P106" i="4"/>
  <c r="Q106" i="4"/>
  <c r="O107" i="4"/>
  <c r="P107" i="4"/>
  <c r="Q107" i="4"/>
  <c r="O108" i="4"/>
  <c r="P108" i="4"/>
  <c r="Q108" i="4"/>
  <c r="O109" i="4"/>
  <c r="P109" i="4"/>
  <c r="Q109" i="4"/>
  <c r="O110" i="4"/>
  <c r="P110" i="4"/>
  <c r="Q110" i="4"/>
  <c r="O112" i="4"/>
  <c r="P112" i="4"/>
  <c r="Q112" i="4"/>
  <c r="O114" i="4"/>
  <c r="P114" i="4"/>
  <c r="Q114" i="4"/>
  <c r="O116" i="4"/>
  <c r="P116" i="4"/>
  <c r="Q116" i="4"/>
  <c r="O118" i="4"/>
  <c r="P118" i="4"/>
  <c r="Q118" i="4"/>
  <c r="O119" i="4"/>
  <c r="P119" i="4"/>
  <c r="Q119" i="4"/>
  <c r="O120" i="4"/>
  <c r="P120" i="4"/>
  <c r="Q120" i="4"/>
  <c r="O121" i="4"/>
  <c r="P121" i="4"/>
  <c r="Q121" i="4"/>
  <c r="O123" i="4"/>
  <c r="P123" i="4"/>
  <c r="Q123" i="4"/>
  <c r="O127" i="4"/>
  <c r="P127" i="4"/>
  <c r="Q127" i="4"/>
  <c r="O128" i="4"/>
  <c r="P128" i="4"/>
  <c r="Q128" i="4"/>
  <c r="O131" i="4"/>
  <c r="P131" i="4"/>
  <c r="Q131" i="4"/>
  <c r="O132" i="4"/>
  <c r="P132" i="4"/>
  <c r="Q132" i="4"/>
  <c r="O133" i="4"/>
  <c r="P133" i="4"/>
  <c r="Q133" i="4"/>
  <c r="O134" i="4"/>
  <c r="P134" i="4"/>
  <c r="Q134" i="4"/>
  <c r="O135" i="4"/>
  <c r="P135" i="4"/>
  <c r="Q135" i="4"/>
  <c r="O137" i="4"/>
  <c r="P137" i="4"/>
  <c r="Q137" i="4"/>
  <c r="O138" i="4"/>
  <c r="P138" i="4"/>
  <c r="Q138" i="4"/>
  <c r="O139" i="4"/>
  <c r="P139" i="4"/>
  <c r="Q139" i="4"/>
  <c r="O142" i="4"/>
  <c r="P142" i="4"/>
  <c r="Q142" i="4"/>
  <c r="O144" i="4"/>
  <c r="P144" i="4"/>
  <c r="Q144" i="4"/>
  <c r="O146" i="4"/>
  <c r="P146" i="4"/>
  <c r="Q146" i="4"/>
  <c r="O148" i="4"/>
  <c r="P148" i="4"/>
  <c r="Q148" i="4"/>
  <c r="O149" i="4"/>
  <c r="P149" i="4"/>
  <c r="Q149" i="4"/>
  <c r="O150" i="4"/>
  <c r="P150" i="4"/>
  <c r="Q150" i="4"/>
  <c r="O152" i="4"/>
  <c r="P152" i="4"/>
  <c r="Q152" i="4"/>
  <c r="O153" i="4"/>
  <c r="P153" i="4"/>
  <c r="Q153" i="4"/>
  <c r="O154" i="4"/>
  <c r="P154" i="4"/>
  <c r="Q154" i="4"/>
  <c r="O155" i="4"/>
  <c r="P155" i="4"/>
  <c r="Q155" i="4"/>
  <c r="O156" i="4"/>
  <c r="P156" i="4"/>
  <c r="Q156" i="4"/>
  <c r="O157" i="4"/>
  <c r="P157" i="4"/>
  <c r="Q157" i="4"/>
  <c r="O159" i="4"/>
  <c r="P159" i="4"/>
  <c r="Q159" i="4"/>
  <c r="O160" i="4"/>
  <c r="P160" i="4"/>
  <c r="Q160" i="4"/>
  <c r="O162" i="4"/>
  <c r="P162" i="4"/>
  <c r="Q162" i="4"/>
  <c r="O163" i="4"/>
  <c r="P163" i="4"/>
  <c r="Q163" i="4"/>
  <c r="O164" i="4"/>
  <c r="P164" i="4"/>
  <c r="Q164" i="4"/>
  <c r="O165" i="4"/>
  <c r="P165" i="4"/>
  <c r="Q165" i="4"/>
  <c r="O166" i="4"/>
  <c r="P166" i="4"/>
  <c r="Q166" i="4"/>
  <c r="O167" i="4"/>
  <c r="P167" i="4"/>
  <c r="Q167" i="4"/>
  <c r="O168" i="4"/>
  <c r="P168" i="4"/>
  <c r="Q168" i="4"/>
  <c r="O172" i="4"/>
  <c r="P172" i="4"/>
  <c r="Q172" i="4"/>
  <c r="O175" i="4"/>
  <c r="P175" i="4"/>
  <c r="Q175" i="4"/>
  <c r="O177" i="4"/>
  <c r="P177" i="4"/>
  <c r="Q177" i="4"/>
  <c r="O179" i="4"/>
  <c r="P179" i="4"/>
  <c r="Q179" i="4"/>
  <c r="O181" i="4"/>
  <c r="P181" i="4"/>
  <c r="Q181" i="4"/>
  <c r="O183" i="4"/>
  <c r="P183" i="4"/>
  <c r="Q183" i="4"/>
  <c r="O185" i="4"/>
  <c r="P185" i="4"/>
  <c r="Q185" i="4"/>
  <c r="O187" i="4"/>
  <c r="P187" i="4"/>
  <c r="Q187" i="4"/>
  <c r="O188" i="4"/>
  <c r="P188" i="4"/>
  <c r="Q188" i="4"/>
  <c r="O189" i="4"/>
  <c r="P189" i="4"/>
  <c r="Q189" i="4"/>
  <c r="O190" i="4"/>
  <c r="P190" i="4"/>
  <c r="Q190" i="4"/>
  <c r="O191" i="4"/>
  <c r="P191" i="4"/>
  <c r="Q191" i="4"/>
  <c r="O192" i="4"/>
  <c r="P192" i="4"/>
  <c r="Q192" i="4"/>
  <c r="O193" i="4"/>
  <c r="P193" i="4"/>
  <c r="Q193" i="4"/>
  <c r="O194" i="4"/>
  <c r="P194" i="4"/>
  <c r="Q194" i="4"/>
  <c r="O195" i="4"/>
  <c r="P195" i="4"/>
  <c r="Q195" i="4"/>
  <c r="O196" i="4"/>
  <c r="P196" i="4"/>
  <c r="Q196" i="4"/>
  <c r="O197" i="4"/>
  <c r="P197" i="4"/>
  <c r="Q197" i="4"/>
  <c r="O198" i="4"/>
  <c r="P198" i="4"/>
  <c r="Q198" i="4"/>
  <c r="O199" i="4"/>
  <c r="P199" i="4"/>
  <c r="Q199" i="4"/>
  <c r="O200" i="4"/>
  <c r="P200" i="4"/>
  <c r="Q200" i="4"/>
  <c r="O201" i="4"/>
  <c r="P201" i="4"/>
  <c r="Q201" i="4"/>
  <c r="O202" i="4"/>
  <c r="P202" i="4"/>
  <c r="Q202" i="4"/>
  <c r="O203" i="4"/>
  <c r="P203" i="4"/>
  <c r="Q203" i="4"/>
  <c r="O204" i="4"/>
  <c r="P204" i="4"/>
  <c r="Q204" i="4"/>
  <c r="O205" i="4"/>
  <c r="P205" i="4"/>
  <c r="Q205" i="4"/>
  <c r="O206" i="4"/>
  <c r="P206" i="4"/>
  <c r="Q206" i="4"/>
  <c r="O207" i="4"/>
  <c r="P207" i="4"/>
  <c r="Q207" i="4"/>
  <c r="O208" i="4"/>
  <c r="P208" i="4"/>
  <c r="Q208" i="4"/>
  <c r="O209" i="4"/>
  <c r="P209" i="4"/>
  <c r="Q209" i="4"/>
  <c r="O210" i="4"/>
  <c r="P210" i="4"/>
  <c r="Q210" i="4"/>
  <c r="O213" i="4"/>
  <c r="P213" i="4"/>
  <c r="Q213" i="4"/>
  <c r="O214" i="4"/>
  <c r="P214" i="4"/>
  <c r="Q214" i="4"/>
  <c r="O216" i="4"/>
  <c r="P216" i="4"/>
  <c r="Q216" i="4"/>
  <c r="O217" i="4"/>
  <c r="P217" i="4"/>
  <c r="Q217" i="4"/>
  <c r="O218" i="4"/>
  <c r="P218" i="4"/>
  <c r="Q218" i="4"/>
  <c r="O219" i="4"/>
  <c r="P219" i="4"/>
  <c r="Q219" i="4"/>
  <c r="O220" i="4"/>
  <c r="P220" i="4"/>
  <c r="Q220" i="4"/>
  <c r="O221" i="4"/>
  <c r="P221" i="4"/>
  <c r="Q221" i="4"/>
  <c r="O222" i="4"/>
  <c r="P222" i="4"/>
  <c r="Q222" i="4"/>
  <c r="O223" i="4"/>
  <c r="P223" i="4"/>
  <c r="Q223" i="4"/>
  <c r="O224" i="4"/>
  <c r="P224" i="4"/>
  <c r="Q224" i="4"/>
  <c r="O225" i="4"/>
  <c r="P225" i="4"/>
  <c r="Q225" i="4"/>
  <c r="O226" i="4"/>
  <c r="P226" i="4"/>
  <c r="Q226" i="4"/>
  <c r="O227" i="4"/>
  <c r="P227" i="4"/>
  <c r="Q227" i="4"/>
  <c r="O229" i="4"/>
  <c r="P229" i="4"/>
  <c r="Q229" i="4"/>
  <c r="O230" i="4"/>
  <c r="P230" i="4"/>
  <c r="Q230" i="4"/>
  <c r="O231" i="4"/>
  <c r="P231" i="4"/>
  <c r="Q231" i="4"/>
  <c r="O232" i="4"/>
  <c r="P232" i="4"/>
  <c r="Q232" i="4"/>
  <c r="O234" i="4"/>
  <c r="P234" i="4"/>
  <c r="Q234" i="4"/>
  <c r="O236" i="4"/>
  <c r="P236" i="4"/>
  <c r="Q236" i="4"/>
  <c r="O237" i="4"/>
  <c r="P237" i="4"/>
  <c r="Q237" i="4"/>
  <c r="O239" i="4"/>
  <c r="P239" i="4"/>
  <c r="Q239" i="4"/>
  <c r="O241" i="4"/>
  <c r="P241" i="4"/>
  <c r="Q241" i="4"/>
  <c r="O242" i="4"/>
  <c r="P242" i="4"/>
  <c r="Q242" i="4"/>
  <c r="O243" i="4"/>
  <c r="P243" i="4"/>
  <c r="Q243" i="4"/>
  <c r="O244" i="4"/>
  <c r="P244" i="4"/>
  <c r="Q244" i="4"/>
  <c r="O245" i="4"/>
  <c r="P245" i="4"/>
  <c r="Q245" i="4"/>
  <c r="O246" i="4"/>
  <c r="P246" i="4"/>
  <c r="Q246" i="4"/>
  <c r="O247" i="4"/>
  <c r="P247" i="4"/>
  <c r="Q247" i="4"/>
  <c r="O248" i="4"/>
  <c r="P248" i="4"/>
  <c r="Q248" i="4"/>
  <c r="O249" i="4"/>
  <c r="P249" i="4"/>
  <c r="Q249" i="4"/>
  <c r="P250" i="4"/>
  <c r="Q250" i="4"/>
  <c r="O251" i="4"/>
  <c r="P251" i="4"/>
  <c r="Q251" i="4"/>
  <c r="O252" i="4"/>
  <c r="P252" i="4"/>
  <c r="Q252" i="4"/>
  <c r="O253" i="4"/>
  <c r="P253" i="4"/>
  <c r="Q253" i="4"/>
  <c r="O254" i="4"/>
  <c r="P254" i="4"/>
  <c r="Q254" i="4"/>
  <c r="K254" i="4"/>
  <c r="J254" i="4"/>
  <c r="I254" i="4"/>
  <c r="K253" i="4"/>
  <c r="J253" i="4"/>
  <c r="I253" i="4"/>
  <c r="K252" i="4"/>
  <c r="J252" i="4"/>
  <c r="I252" i="4"/>
  <c r="K251" i="4"/>
  <c r="J251" i="4"/>
  <c r="I251" i="4"/>
  <c r="K250" i="4"/>
  <c r="J250" i="4"/>
  <c r="I250" i="4"/>
  <c r="K249" i="4"/>
  <c r="J249" i="4"/>
  <c r="I249" i="4"/>
  <c r="K248" i="4"/>
  <c r="J248" i="4"/>
  <c r="I248" i="4"/>
  <c r="K247" i="4"/>
  <c r="J247" i="4"/>
  <c r="I247" i="4"/>
  <c r="K246" i="4"/>
  <c r="J246" i="4"/>
  <c r="I246" i="4"/>
  <c r="K245" i="4"/>
  <c r="J245" i="4"/>
  <c r="I245" i="4"/>
  <c r="K244" i="4"/>
  <c r="J244" i="4"/>
  <c r="I244" i="4"/>
  <c r="K243" i="4"/>
  <c r="J243" i="4"/>
  <c r="I243" i="4"/>
  <c r="K242" i="4"/>
  <c r="J242" i="4"/>
  <c r="I242" i="4"/>
  <c r="K241" i="4"/>
  <c r="J241" i="4"/>
  <c r="I241" i="4"/>
  <c r="K239" i="4"/>
  <c r="J239" i="4"/>
  <c r="I239" i="4"/>
  <c r="K237" i="4"/>
  <c r="J237" i="4"/>
  <c r="I237" i="4"/>
  <c r="K236" i="4"/>
  <c r="J236" i="4"/>
  <c r="I236" i="4"/>
  <c r="K234" i="4"/>
  <c r="J234" i="4"/>
  <c r="I234" i="4"/>
  <c r="K232" i="4"/>
  <c r="J232" i="4"/>
  <c r="I232" i="4"/>
  <c r="K231" i="4"/>
  <c r="J231" i="4"/>
  <c r="I231" i="4"/>
  <c r="K230" i="4"/>
  <c r="J230" i="4"/>
  <c r="I230" i="4"/>
  <c r="K229" i="4"/>
  <c r="J229" i="4"/>
  <c r="I229" i="4"/>
  <c r="K227" i="4"/>
  <c r="J227" i="4"/>
  <c r="I227" i="4"/>
  <c r="K226" i="4"/>
  <c r="J226" i="4"/>
  <c r="I226" i="4"/>
  <c r="K225" i="4"/>
  <c r="J225" i="4"/>
  <c r="I225" i="4"/>
  <c r="K224" i="4"/>
  <c r="J224" i="4"/>
  <c r="I224" i="4"/>
  <c r="K223" i="4"/>
  <c r="J223" i="4"/>
  <c r="I223" i="4"/>
  <c r="K222" i="4"/>
  <c r="J222" i="4"/>
  <c r="I222" i="4"/>
  <c r="K221" i="4"/>
  <c r="J221" i="4"/>
  <c r="I221" i="4"/>
  <c r="K220" i="4"/>
  <c r="J220" i="4"/>
  <c r="I220" i="4"/>
  <c r="K219" i="4"/>
  <c r="J219" i="4"/>
  <c r="I219" i="4"/>
  <c r="K218" i="4"/>
  <c r="J218" i="4"/>
  <c r="I218" i="4"/>
  <c r="K217" i="4"/>
  <c r="J217" i="4"/>
  <c r="I217" i="4"/>
  <c r="K216" i="4"/>
  <c r="J216" i="4"/>
  <c r="I216" i="4"/>
  <c r="K214" i="4"/>
  <c r="J214" i="4"/>
  <c r="I214" i="4"/>
  <c r="K213" i="4"/>
  <c r="J213" i="4"/>
  <c r="I213" i="4"/>
  <c r="K210" i="4"/>
  <c r="J210" i="4"/>
  <c r="I210" i="4"/>
  <c r="K209" i="4"/>
  <c r="J209" i="4"/>
  <c r="I209" i="4"/>
  <c r="K208" i="4"/>
  <c r="J208" i="4"/>
  <c r="I208" i="4"/>
  <c r="K207" i="4"/>
  <c r="J207" i="4"/>
  <c r="I207" i="4"/>
  <c r="K206" i="4"/>
  <c r="J206" i="4"/>
  <c r="I206" i="4"/>
  <c r="K205" i="4"/>
  <c r="J205" i="4"/>
  <c r="I205" i="4"/>
  <c r="K204" i="4"/>
  <c r="J204" i="4"/>
  <c r="I204" i="4"/>
  <c r="K203" i="4"/>
  <c r="J203" i="4"/>
  <c r="I203" i="4"/>
  <c r="K202" i="4"/>
  <c r="J202" i="4"/>
  <c r="I202" i="4"/>
  <c r="K201" i="4"/>
  <c r="J201" i="4"/>
  <c r="I201" i="4"/>
  <c r="K200" i="4"/>
  <c r="J200" i="4"/>
  <c r="I200" i="4"/>
  <c r="K199" i="4"/>
  <c r="J199" i="4"/>
  <c r="I199" i="4"/>
  <c r="K198" i="4"/>
  <c r="J198" i="4"/>
  <c r="I198" i="4"/>
  <c r="K197" i="4"/>
  <c r="J197" i="4"/>
  <c r="I197" i="4"/>
  <c r="K196" i="4"/>
  <c r="J196" i="4"/>
  <c r="I196" i="4"/>
  <c r="K195" i="4"/>
  <c r="J195" i="4"/>
  <c r="I195" i="4"/>
  <c r="K194" i="4"/>
  <c r="J194" i="4"/>
  <c r="I194" i="4"/>
  <c r="K193" i="4"/>
  <c r="J193" i="4"/>
  <c r="I193" i="4"/>
  <c r="K192" i="4"/>
  <c r="J192" i="4"/>
  <c r="I192" i="4"/>
  <c r="K191" i="4"/>
  <c r="J191" i="4"/>
  <c r="I191" i="4"/>
  <c r="K190" i="4"/>
  <c r="J190" i="4"/>
  <c r="I190" i="4"/>
  <c r="K189" i="4"/>
  <c r="J189" i="4"/>
  <c r="I189" i="4"/>
  <c r="K188" i="4"/>
  <c r="J188" i="4"/>
  <c r="I188" i="4"/>
  <c r="K187" i="4"/>
  <c r="J187" i="4"/>
  <c r="I187" i="4"/>
  <c r="K185" i="4"/>
  <c r="J185" i="4"/>
  <c r="I185" i="4"/>
  <c r="K183" i="4"/>
  <c r="J183" i="4"/>
  <c r="I183" i="4"/>
  <c r="K181" i="4"/>
  <c r="J181" i="4"/>
  <c r="I181" i="4"/>
  <c r="K179" i="4"/>
  <c r="J179" i="4"/>
  <c r="I179" i="4"/>
  <c r="K177" i="4"/>
  <c r="J177" i="4"/>
  <c r="I177" i="4"/>
  <c r="K175" i="4"/>
  <c r="J175" i="4"/>
  <c r="I175" i="4"/>
  <c r="K172" i="4"/>
  <c r="J172" i="4"/>
  <c r="I172" i="4"/>
  <c r="K168" i="4"/>
  <c r="J168" i="4"/>
  <c r="I168" i="4"/>
  <c r="K167" i="4"/>
  <c r="J167" i="4"/>
  <c r="I167" i="4"/>
  <c r="K166" i="4"/>
  <c r="J166" i="4"/>
  <c r="I166" i="4"/>
  <c r="K165" i="4"/>
  <c r="J165" i="4"/>
  <c r="I165" i="4"/>
  <c r="K164" i="4"/>
  <c r="J164" i="4"/>
  <c r="I164" i="4"/>
  <c r="K163" i="4"/>
  <c r="J163" i="4"/>
  <c r="I163" i="4"/>
  <c r="K162" i="4"/>
  <c r="J162" i="4"/>
  <c r="I162" i="4"/>
  <c r="K160" i="4"/>
  <c r="J160" i="4"/>
  <c r="I160" i="4"/>
  <c r="K159" i="4"/>
  <c r="J159" i="4"/>
  <c r="I159" i="4"/>
  <c r="K157" i="4"/>
  <c r="J157" i="4"/>
  <c r="I157" i="4"/>
  <c r="K156" i="4"/>
  <c r="J156" i="4"/>
  <c r="I156" i="4"/>
  <c r="K155" i="4"/>
  <c r="J155" i="4"/>
  <c r="I155" i="4"/>
  <c r="K154" i="4"/>
  <c r="J154" i="4"/>
  <c r="I154" i="4"/>
  <c r="K153" i="4"/>
  <c r="J153" i="4"/>
  <c r="I153" i="4"/>
  <c r="K152" i="4"/>
  <c r="J152" i="4"/>
  <c r="I152" i="4"/>
  <c r="K150" i="4"/>
  <c r="J150" i="4"/>
  <c r="I150" i="4"/>
  <c r="K149" i="4"/>
  <c r="J149" i="4"/>
  <c r="I149" i="4"/>
  <c r="K148" i="4"/>
  <c r="J148" i="4"/>
  <c r="I148" i="4"/>
  <c r="K146" i="4"/>
  <c r="J146" i="4"/>
  <c r="I146" i="4"/>
  <c r="K144" i="4"/>
  <c r="J144" i="4"/>
  <c r="I144" i="4"/>
  <c r="K142" i="4"/>
  <c r="J142" i="4"/>
  <c r="I142" i="4"/>
  <c r="K139" i="4"/>
  <c r="J139" i="4"/>
  <c r="I139" i="4"/>
  <c r="K138" i="4"/>
  <c r="J138" i="4"/>
  <c r="I138" i="4"/>
  <c r="K137" i="4"/>
  <c r="J137" i="4"/>
  <c r="I137" i="4"/>
  <c r="K135" i="4"/>
  <c r="J135" i="4"/>
  <c r="I135" i="4"/>
  <c r="K134" i="4"/>
  <c r="J134" i="4"/>
  <c r="I134" i="4"/>
  <c r="K133" i="4"/>
  <c r="J133" i="4"/>
  <c r="I133" i="4"/>
  <c r="K132" i="4"/>
  <c r="J132" i="4"/>
  <c r="I132" i="4"/>
  <c r="K131" i="4"/>
  <c r="J131" i="4"/>
  <c r="I131" i="4"/>
  <c r="K128" i="4"/>
  <c r="J128" i="4"/>
  <c r="I128" i="4"/>
  <c r="K127" i="4"/>
  <c r="J127" i="4"/>
  <c r="I127" i="4"/>
  <c r="K123" i="4"/>
  <c r="J123" i="4"/>
  <c r="I123" i="4"/>
  <c r="K121" i="4"/>
  <c r="J121" i="4"/>
  <c r="I121" i="4"/>
  <c r="K120" i="4"/>
  <c r="J120" i="4"/>
  <c r="I120" i="4"/>
  <c r="K119" i="4"/>
  <c r="J119" i="4"/>
  <c r="I119" i="4"/>
  <c r="K118" i="4"/>
  <c r="J118" i="4"/>
  <c r="I118" i="4"/>
  <c r="K116" i="4"/>
  <c r="J116" i="4"/>
  <c r="I116" i="4"/>
  <c r="K114" i="4"/>
  <c r="J114" i="4"/>
  <c r="I114" i="4"/>
  <c r="K112" i="4"/>
  <c r="J112" i="4"/>
  <c r="I112" i="4"/>
  <c r="K110" i="4"/>
  <c r="J110" i="4"/>
  <c r="I110" i="4"/>
  <c r="K109" i="4"/>
  <c r="J109" i="4"/>
  <c r="I109" i="4"/>
  <c r="K108" i="4"/>
  <c r="J108" i="4"/>
  <c r="I108" i="4"/>
  <c r="K107" i="4"/>
  <c r="J107" i="4"/>
  <c r="I107" i="4"/>
  <c r="K106" i="4"/>
  <c r="J106" i="4"/>
  <c r="I106" i="4"/>
  <c r="K104" i="4"/>
  <c r="J104" i="4"/>
  <c r="I104" i="4"/>
  <c r="K102" i="4"/>
  <c r="J102" i="4"/>
  <c r="I102" i="4"/>
  <c r="K101" i="4"/>
  <c r="J101" i="4"/>
  <c r="I101" i="4"/>
  <c r="K99" i="4"/>
  <c r="J99" i="4"/>
  <c r="I99" i="4"/>
  <c r="K97" i="4"/>
  <c r="J97" i="4"/>
  <c r="I97" i="4"/>
  <c r="K96" i="4"/>
  <c r="J96" i="4"/>
  <c r="I96" i="4"/>
  <c r="K94" i="4"/>
  <c r="J94" i="4"/>
  <c r="I94" i="4"/>
  <c r="K93" i="4"/>
  <c r="J93" i="4"/>
  <c r="I93" i="4"/>
  <c r="K92" i="4"/>
  <c r="J92" i="4"/>
  <c r="I92" i="4"/>
  <c r="K91" i="4"/>
  <c r="J91" i="4"/>
  <c r="I91" i="4"/>
  <c r="K90" i="4"/>
  <c r="J90" i="4"/>
  <c r="I90" i="4"/>
  <c r="K88" i="4"/>
  <c r="J88" i="4"/>
  <c r="I88" i="4"/>
  <c r="K56" i="4"/>
  <c r="J56" i="4"/>
  <c r="I56" i="4"/>
  <c r="K55" i="4"/>
  <c r="J55" i="4"/>
  <c r="I55" i="4"/>
  <c r="K54" i="4"/>
  <c r="J54" i="4"/>
  <c r="I54" i="4"/>
  <c r="J50" i="4"/>
  <c r="K48" i="4"/>
  <c r="J48" i="4"/>
  <c r="I48" i="4"/>
  <c r="K47" i="4"/>
  <c r="J47" i="4"/>
  <c r="I47" i="4"/>
  <c r="K45" i="4"/>
  <c r="J45" i="4"/>
  <c r="I45" i="4"/>
  <c r="K42" i="4"/>
  <c r="J42" i="4"/>
  <c r="I42" i="4"/>
  <c r="K41" i="4"/>
  <c r="J41" i="4"/>
  <c r="I41" i="4"/>
  <c r="K40" i="4"/>
  <c r="J40" i="4"/>
  <c r="I40" i="4"/>
  <c r="K39" i="4"/>
  <c r="J39" i="4"/>
  <c r="I39" i="4"/>
  <c r="K38" i="4"/>
  <c r="J38" i="4"/>
  <c r="I38" i="4"/>
  <c r="K37" i="4"/>
  <c r="J37" i="4"/>
  <c r="I37" i="4"/>
  <c r="K36" i="4"/>
  <c r="J36" i="4"/>
  <c r="I36" i="4"/>
  <c r="K35" i="4"/>
  <c r="J35" i="4"/>
  <c r="I35" i="4"/>
  <c r="K32" i="4"/>
  <c r="J32" i="4"/>
  <c r="I32" i="4"/>
  <c r="K31" i="4"/>
  <c r="J31" i="4"/>
  <c r="I31" i="4"/>
  <c r="K30" i="4"/>
  <c r="J30" i="4"/>
  <c r="I30" i="4"/>
  <c r="K29" i="4"/>
  <c r="J29" i="4"/>
  <c r="I29" i="4"/>
  <c r="K26" i="4"/>
  <c r="J26" i="4"/>
  <c r="I26" i="4"/>
  <c r="K25" i="4"/>
  <c r="J25" i="4"/>
  <c r="I25" i="4"/>
  <c r="K24" i="4"/>
  <c r="J24" i="4"/>
  <c r="I24" i="4"/>
  <c r="K23" i="4"/>
  <c r="J23" i="4"/>
  <c r="I23" i="4"/>
  <c r="K22" i="4"/>
  <c r="J22" i="4"/>
  <c r="I22" i="4"/>
  <c r="J60" i="4" l="1"/>
  <c r="O60" i="4"/>
  <c r="W60" i="4"/>
  <c r="K50" i="4"/>
  <c r="K60" i="4"/>
  <c r="I60" i="4"/>
  <c r="Q50" i="4"/>
  <c r="U60" i="4"/>
  <c r="P50" i="4"/>
  <c r="O50" i="4"/>
  <c r="Q60" i="4"/>
  <c r="R58" i="4"/>
  <c r="P60" i="4"/>
  <c r="Q58" i="4"/>
  <c r="V60" i="4"/>
  <c r="P58" i="4"/>
  <c r="O58" i="4"/>
  <c r="I50" i="4"/>
  <c r="U22" i="4"/>
  <c r="V22" i="4"/>
  <c r="W22" i="4"/>
  <c r="U23" i="4"/>
  <c r="V23" i="4"/>
  <c r="W23" i="4"/>
  <c r="U24" i="4"/>
  <c r="V24" i="4"/>
  <c r="W24" i="4"/>
  <c r="U25" i="4"/>
  <c r="V25" i="4"/>
  <c r="W25" i="4"/>
  <c r="U26" i="4"/>
  <c r="V26" i="4"/>
  <c r="W26" i="4"/>
  <c r="U29" i="4"/>
  <c r="V29" i="4"/>
  <c r="W29" i="4"/>
  <c r="U30" i="4"/>
  <c r="V30" i="4"/>
  <c r="W30" i="4"/>
  <c r="U31" i="4"/>
  <c r="V31" i="4"/>
  <c r="W31" i="4"/>
  <c r="U32" i="4"/>
  <c r="V32" i="4"/>
  <c r="W32" i="4"/>
  <c r="U35" i="4"/>
  <c r="V35" i="4"/>
  <c r="W35" i="4"/>
  <c r="U36" i="4"/>
  <c r="V36" i="4"/>
  <c r="W36" i="4"/>
  <c r="U37" i="4"/>
  <c r="V37" i="4"/>
  <c r="W37" i="4"/>
  <c r="U38" i="4"/>
  <c r="V38" i="4"/>
  <c r="W38" i="4"/>
  <c r="U39" i="4"/>
  <c r="V39" i="4"/>
  <c r="W39" i="4"/>
  <c r="U40" i="4"/>
  <c r="V40" i="4"/>
  <c r="W40" i="4"/>
  <c r="U41" i="4"/>
  <c r="V41" i="4"/>
  <c r="W41" i="4"/>
  <c r="U42" i="4"/>
  <c r="V42" i="4"/>
  <c r="W42" i="4"/>
  <c r="U45" i="4"/>
  <c r="V45" i="4"/>
  <c r="W45" i="4"/>
  <c r="U47" i="4"/>
  <c r="V47" i="4"/>
  <c r="W47" i="4"/>
  <c r="U48" i="4"/>
  <c r="V48" i="4"/>
  <c r="W48" i="4"/>
  <c r="U50" i="4"/>
  <c r="V50" i="4"/>
  <c r="W50" i="4"/>
  <c r="U54" i="4"/>
  <c r="V54" i="4"/>
  <c r="W54" i="4"/>
  <c r="U55" i="4"/>
  <c r="V55" i="4"/>
  <c r="W55" i="4"/>
  <c r="U56" i="4"/>
  <c r="V56" i="4"/>
  <c r="W56" i="4"/>
  <c r="U88" i="4"/>
  <c r="V88" i="4"/>
  <c r="W88" i="4"/>
  <c r="U90" i="4"/>
  <c r="V90" i="4"/>
  <c r="W90" i="4"/>
  <c r="U91" i="4"/>
  <c r="V91" i="4"/>
  <c r="W91" i="4"/>
  <c r="U92" i="4"/>
  <c r="V92" i="4"/>
  <c r="W92" i="4"/>
  <c r="U93" i="4"/>
  <c r="V93" i="4"/>
  <c r="W93" i="4"/>
  <c r="U94" i="4"/>
  <c r="V94" i="4"/>
  <c r="W94" i="4"/>
  <c r="U96" i="4"/>
  <c r="V96" i="4"/>
  <c r="W96" i="4"/>
  <c r="U97" i="4"/>
  <c r="V97" i="4"/>
  <c r="W97" i="4"/>
  <c r="U99" i="4"/>
  <c r="V99" i="4"/>
  <c r="W99" i="4"/>
  <c r="U101" i="4"/>
  <c r="V101" i="4"/>
  <c r="W101" i="4"/>
  <c r="U102" i="4"/>
  <c r="V102" i="4"/>
  <c r="W102" i="4"/>
  <c r="U104" i="4"/>
  <c r="V104" i="4"/>
  <c r="W104" i="4"/>
  <c r="U106" i="4"/>
  <c r="V106" i="4"/>
  <c r="W106" i="4"/>
  <c r="U107" i="4"/>
  <c r="V107" i="4"/>
  <c r="W107" i="4"/>
  <c r="U108" i="4"/>
  <c r="V108" i="4"/>
  <c r="W108" i="4"/>
  <c r="U109" i="4"/>
  <c r="V109" i="4"/>
  <c r="W109" i="4"/>
  <c r="U110" i="4"/>
  <c r="V110" i="4"/>
  <c r="W110" i="4"/>
  <c r="U112" i="4"/>
  <c r="V112" i="4"/>
  <c r="W112" i="4"/>
  <c r="U114" i="4"/>
  <c r="V114" i="4"/>
  <c r="W114" i="4"/>
  <c r="U116" i="4"/>
  <c r="V116" i="4"/>
  <c r="W116" i="4"/>
  <c r="U118" i="4"/>
  <c r="V118" i="4"/>
  <c r="W118" i="4"/>
  <c r="U119" i="4"/>
  <c r="V119" i="4"/>
  <c r="W119" i="4"/>
  <c r="U120" i="4"/>
  <c r="V120" i="4"/>
  <c r="W120" i="4"/>
  <c r="U121" i="4"/>
  <c r="V121" i="4"/>
  <c r="W121" i="4"/>
  <c r="U123" i="4"/>
  <c r="V123" i="4"/>
  <c r="W123" i="4"/>
  <c r="U127" i="4"/>
  <c r="V127" i="4"/>
  <c r="W127" i="4"/>
  <c r="U128" i="4"/>
  <c r="V128" i="4"/>
  <c r="W128" i="4"/>
  <c r="U131" i="4"/>
  <c r="V131" i="4"/>
  <c r="W131" i="4"/>
  <c r="U132" i="4"/>
  <c r="V132" i="4"/>
  <c r="W132" i="4"/>
  <c r="U133" i="4"/>
  <c r="V133" i="4"/>
  <c r="W133" i="4"/>
  <c r="U134" i="4"/>
  <c r="V134" i="4"/>
  <c r="W134" i="4"/>
  <c r="U135" i="4"/>
  <c r="V135" i="4"/>
  <c r="W135" i="4"/>
  <c r="U137" i="4"/>
  <c r="V137" i="4"/>
  <c r="W137" i="4"/>
  <c r="U138" i="4"/>
  <c r="V138" i="4"/>
  <c r="W138" i="4"/>
  <c r="U139" i="4"/>
  <c r="V139" i="4"/>
  <c r="W139" i="4"/>
  <c r="U142" i="4"/>
  <c r="V142" i="4"/>
  <c r="W142" i="4"/>
  <c r="U144" i="4"/>
  <c r="V144" i="4"/>
  <c r="W144" i="4"/>
  <c r="U146" i="4"/>
  <c r="V146" i="4"/>
  <c r="W146" i="4"/>
  <c r="U148" i="4"/>
  <c r="V148" i="4"/>
  <c r="W148" i="4"/>
  <c r="U149" i="4"/>
  <c r="V149" i="4"/>
  <c r="W149" i="4"/>
  <c r="U150" i="4"/>
  <c r="V150" i="4"/>
  <c r="W150" i="4"/>
  <c r="U152" i="4"/>
  <c r="V152" i="4"/>
  <c r="W152" i="4"/>
  <c r="U153" i="4"/>
  <c r="V153" i="4"/>
  <c r="W153" i="4"/>
  <c r="U154" i="4"/>
  <c r="V154" i="4"/>
  <c r="W154" i="4"/>
  <c r="U155" i="4"/>
  <c r="V155" i="4"/>
  <c r="W155" i="4"/>
  <c r="U156" i="4"/>
  <c r="V156" i="4"/>
  <c r="W156" i="4"/>
  <c r="U157" i="4"/>
  <c r="V157" i="4"/>
  <c r="W157" i="4"/>
  <c r="U159" i="4"/>
  <c r="V159" i="4"/>
  <c r="W159" i="4"/>
  <c r="U160" i="4"/>
  <c r="V160" i="4"/>
  <c r="W160" i="4"/>
  <c r="U162" i="4"/>
  <c r="V162" i="4"/>
  <c r="W162" i="4"/>
  <c r="U163" i="4"/>
  <c r="V163" i="4"/>
  <c r="W163" i="4"/>
  <c r="U164" i="4"/>
  <c r="V164" i="4"/>
  <c r="W164" i="4"/>
  <c r="U165" i="4"/>
  <c r="V165" i="4"/>
  <c r="W165" i="4"/>
  <c r="U166" i="4"/>
  <c r="V166" i="4"/>
  <c r="W166" i="4"/>
  <c r="U167" i="4"/>
  <c r="V167" i="4"/>
  <c r="W167" i="4"/>
  <c r="U168" i="4"/>
  <c r="V168" i="4"/>
  <c r="W168" i="4"/>
  <c r="U172" i="4"/>
  <c r="V172" i="4"/>
  <c r="W172" i="4"/>
  <c r="U175" i="4"/>
  <c r="V175" i="4"/>
  <c r="W175" i="4"/>
  <c r="U177" i="4"/>
  <c r="V177" i="4"/>
  <c r="W177" i="4"/>
  <c r="U179" i="4"/>
  <c r="V179" i="4"/>
  <c r="W179" i="4"/>
  <c r="U181" i="4"/>
  <c r="V181" i="4"/>
  <c r="W181" i="4"/>
  <c r="U183" i="4"/>
  <c r="V183" i="4"/>
  <c r="W183" i="4"/>
  <c r="U185" i="4"/>
  <c r="V185" i="4"/>
  <c r="W185" i="4"/>
  <c r="U187" i="4"/>
  <c r="V187" i="4"/>
  <c r="W187" i="4"/>
  <c r="U188" i="4"/>
  <c r="V188" i="4"/>
  <c r="W188" i="4"/>
  <c r="U189" i="4"/>
  <c r="V189" i="4"/>
  <c r="W189" i="4"/>
  <c r="W190" i="4"/>
  <c r="U191" i="4"/>
  <c r="V191" i="4"/>
  <c r="W191" i="4"/>
  <c r="U192" i="4"/>
  <c r="V192" i="4"/>
  <c r="W192" i="4"/>
  <c r="U193" i="4"/>
  <c r="V193" i="4"/>
  <c r="W193" i="4"/>
  <c r="U194" i="4"/>
  <c r="V194" i="4"/>
  <c r="W194" i="4"/>
  <c r="U195" i="4"/>
  <c r="V195" i="4"/>
  <c r="W195" i="4"/>
  <c r="U196" i="4"/>
  <c r="V196" i="4"/>
  <c r="W196" i="4"/>
  <c r="U197" i="4"/>
  <c r="V197" i="4"/>
  <c r="W197" i="4"/>
  <c r="U198" i="4"/>
  <c r="V198" i="4"/>
  <c r="W198" i="4"/>
  <c r="U199" i="4"/>
  <c r="V199" i="4"/>
  <c r="W199" i="4"/>
  <c r="U200" i="4"/>
  <c r="V200" i="4"/>
  <c r="W200" i="4"/>
  <c r="U201" i="4"/>
  <c r="V201" i="4"/>
  <c r="W201" i="4"/>
  <c r="U202" i="4"/>
  <c r="V202" i="4"/>
  <c r="W202" i="4"/>
  <c r="U203" i="4"/>
  <c r="V203" i="4"/>
  <c r="W203" i="4"/>
  <c r="U204" i="4"/>
  <c r="V204" i="4"/>
  <c r="W204" i="4"/>
  <c r="U205" i="4"/>
  <c r="V205" i="4"/>
  <c r="W205" i="4"/>
  <c r="U206" i="4"/>
  <c r="V206" i="4"/>
  <c r="W206" i="4"/>
  <c r="U207" i="4"/>
  <c r="V207" i="4"/>
  <c r="W207" i="4"/>
  <c r="U208" i="4"/>
  <c r="V208" i="4"/>
  <c r="W208" i="4"/>
  <c r="U209" i="4"/>
  <c r="V209" i="4"/>
  <c r="W209" i="4"/>
  <c r="U210" i="4"/>
  <c r="V210" i="4"/>
  <c r="W210" i="4"/>
  <c r="U213" i="4"/>
  <c r="V213" i="4"/>
  <c r="W213" i="4"/>
  <c r="U214" i="4"/>
  <c r="V214" i="4"/>
  <c r="W214" i="4"/>
  <c r="U216" i="4"/>
  <c r="V216" i="4"/>
  <c r="W216" i="4"/>
  <c r="U217" i="4"/>
  <c r="V217" i="4"/>
  <c r="W217" i="4"/>
  <c r="U218" i="4"/>
  <c r="V218" i="4"/>
  <c r="W218" i="4"/>
  <c r="U219" i="4"/>
  <c r="V219" i="4"/>
  <c r="W219" i="4"/>
  <c r="U220" i="4"/>
  <c r="V220" i="4"/>
  <c r="W220" i="4"/>
  <c r="U221" i="4"/>
  <c r="V221" i="4"/>
  <c r="W221" i="4"/>
  <c r="U222" i="4"/>
  <c r="V222" i="4"/>
  <c r="W222" i="4"/>
  <c r="U223" i="4"/>
  <c r="V223" i="4"/>
  <c r="W223" i="4"/>
  <c r="U224" i="4"/>
  <c r="V224" i="4"/>
  <c r="W224" i="4"/>
  <c r="U225" i="4"/>
  <c r="V225" i="4"/>
  <c r="W225" i="4"/>
  <c r="U226" i="4"/>
  <c r="V226" i="4"/>
  <c r="W226" i="4"/>
  <c r="U227" i="4"/>
  <c r="V227" i="4"/>
  <c r="W227" i="4"/>
  <c r="U229" i="4"/>
  <c r="V229" i="4"/>
  <c r="W229" i="4"/>
  <c r="U230" i="4"/>
  <c r="V230" i="4"/>
  <c r="W230" i="4"/>
  <c r="U231" i="4"/>
  <c r="V231" i="4"/>
  <c r="W231" i="4"/>
  <c r="U232" i="4"/>
  <c r="V232" i="4"/>
  <c r="W232" i="4"/>
  <c r="U234" i="4"/>
  <c r="V234" i="4"/>
  <c r="W234" i="4"/>
  <c r="U236" i="4"/>
  <c r="V236" i="4"/>
  <c r="W236" i="4"/>
  <c r="U237" i="4"/>
  <c r="V237" i="4"/>
  <c r="W237" i="4"/>
  <c r="U239" i="4"/>
  <c r="V239" i="4"/>
  <c r="W239" i="4"/>
  <c r="U241" i="4"/>
  <c r="V241" i="4"/>
  <c r="W241" i="4"/>
  <c r="U242" i="4"/>
  <c r="V242" i="4"/>
  <c r="W242" i="4"/>
  <c r="U243" i="4"/>
  <c r="V243" i="4"/>
  <c r="W243" i="4"/>
  <c r="U244" i="4"/>
  <c r="V244" i="4"/>
  <c r="W244" i="4"/>
  <c r="U245" i="4"/>
  <c r="V245" i="4"/>
  <c r="W245" i="4"/>
  <c r="U246" i="4"/>
  <c r="V246" i="4"/>
  <c r="W246" i="4"/>
  <c r="U247" i="4"/>
  <c r="V247" i="4"/>
  <c r="W247" i="4"/>
  <c r="U248" i="4"/>
  <c r="V248" i="4"/>
  <c r="W248" i="4"/>
  <c r="U249" i="4"/>
  <c r="V249" i="4"/>
  <c r="W249" i="4"/>
  <c r="V250" i="4"/>
  <c r="W250" i="4"/>
  <c r="U251" i="4"/>
  <c r="V251" i="4"/>
  <c r="W251" i="4"/>
  <c r="U252" i="4"/>
  <c r="V252" i="4"/>
  <c r="W252" i="4"/>
  <c r="V253" i="4"/>
  <c r="W253" i="4"/>
  <c r="U254" i="4"/>
  <c r="V254" i="4"/>
  <c r="W254" i="4"/>
  <c r="L126" i="4"/>
  <c r="L250" i="4"/>
  <c r="O250" i="4" s="1"/>
  <c r="N235" i="4"/>
  <c r="M235" i="4"/>
  <c r="L235" i="4"/>
  <c r="N228" i="4"/>
  <c r="M228" i="4"/>
  <c r="L228" i="4"/>
  <c r="N212" i="4"/>
  <c r="N211" i="4" s="1"/>
  <c r="M212" i="4"/>
  <c r="L212" i="4"/>
  <c r="L211" i="4" s="1"/>
  <c r="M186" i="4"/>
  <c r="U190" i="4"/>
  <c r="N186" i="4"/>
  <c r="N184" i="4"/>
  <c r="M184" i="4"/>
  <c r="L184" i="4"/>
  <c r="N182" i="4"/>
  <c r="M182" i="4"/>
  <c r="L182" i="4"/>
  <c r="N180" i="4"/>
  <c r="M180" i="4"/>
  <c r="L180" i="4"/>
  <c r="N178" i="4"/>
  <c r="M178" i="4"/>
  <c r="L178" i="4"/>
  <c r="N176" i="4"/>
  <c r="M176" i="4"/>
  <c r="L176" i="4"/>
  <c r="N174" i="4"/>
  <c r="M174" i="4"/>
  <c r="L174" i="4"/>
  <c r="N161" i="4"/>
  <c r="M161" i="4"/>
  <c r="L161" i="4"/>
  <c r="N158" i="4"/>
  <c r="M158" i="4"/>
  <c r="L158" i="4"/>
  <c r="N151" i="4"/>
  <c r="M151" i="4"/>
  <c r="L151" i="4"/>
  <c r="N147" i="4"/>
  <c r="M147" i="4"/>
  <c r="L147" i="4"/>
  <c r="N145" i="4"/>
  <c r="M145" i="4"/>
  <c r="L145" i="4"/>
  <c r="N136" i="4"/>
  <c r="M136" i="4"/>
  <c r="L136" i="4"/>
  <c r="N130" i="4"/>
  <c r="M130" i="4"/>
  <c r="L130" i="4"/>
  <c r="N126" i="4"/>
  <c r="M126" i="4"/>
  <c r="N122" i="4"/>
  <c r="M122" i="4"/>
  <c r="L122" i="4"/>
  <c r="N117" i="4"/>
  <c r="M117" i="4"/>
  <c r="L117" i="4"/>
  <c r="N98" i="4"/>
  <c r="M98" i="4"/>
  <c r="L98" i="4"/>
  <c r="N95" i="4"/>
  <c r="M95" i="4"/>
  <c r="L95" i="4"/>
  <c r="N83" i="4"/>
  <c r="M83" i="4"/>
  <c r="L83" i="4"/>
  <c r="L75" i="4"/>
  <c r="N75" i="4"/>
  <c r="M75" i="4"/>
  <c r="N71" i="4"/>
  <c r="M71" i="4"/>
  <c r="L71" i="4"/>
  <c r="N67" i="4"/>
  <c r="M67" i="4"/>
  <c r="L67" i="4"/>
  <c r="N49" i="4"/>
  <c r="M49" i="4"/>
  <c r="L49" i="4"/>
  <c r="N46" i="4"/>
  <c r="M46" i="4"/>
  <c r="L46" i="4"/>
  <c r="N34" i="4"/>
  <c r="M34" i="4"/>
  <c r="L34" i="4"/>
  <c r="N28" i="4"/>
  <c r="M28" i="4"/>
  <c r="L28" i="4"/>
  <c r="N21" i="4"/>
  <c r="M21" i="4"/>
  <c r="L21" i="4"/>
  <c r="M211" i="4" l="1"/>
  <c r="N27" i="4"/>
  <c r="L33" i="4"/>
  <c r="M238" i="4"/>
  <c r="M20" i="4"/>
  <c r="M33" i="4"/>
  <c r="N238" i="4"/>
  <c r="L20" i="4"/>
  <c r="N33" i="4"/>
  <c r="L89" i="4"/>
  <c r="L81" i="4" s="1"/>
  <c r="N20" i="4"/>
  <c r="L27" i="4"/>
  <c r="L44" i="4"/>
  <c r="M74" i="4"/>
  <c r="M27" i="4"/>
  <c r="M44" i="4"/>
  <c r="N74" i="4"/>
  <c r="M89" i="4"/>
  <c r="M81" i="4" s="1"/>
  <c r="N44" i="4"/>
  <c r="L74" i="4"/>
  <c r="N89" i="4"/>
  <c r="L238" i="4"/>
  <c r="M57" i="4"/>
  <c r="N57" i="4"/>
  <c r="L57" i="4"/>
  <c r="V190" i="4"/>
  <c r="L186" i="4"/>
  <c r="L129" i="4" s="1"/>
  <c r="N115" i="4"/>
  <c r="L173" i="4"/>
  <c r="L115" i="4"/>
  <c r="M115" i="4"/>
  <c r="M173" i="4"/>
  <c r="M129" i="4" s="1"/>
  <c r="N173" i="4"/>
  <c r="N129" i="4" s="1"/>
  <c r="N81" i="4" l="1"/>
  <c r="N19" i="4" s="1"/>
  <c r="N125" i="4"/>
  <c r="M19" i="4"/>
  <c r="L19" i="4"/>
  <c r="N124" i="4" l="1"/>
  <c r="N255" i="4" s="1"/>
  <c r="M124" i="4"/>
  <c r="M125" i="4"/>
  <c r="L125" i="4"/>
  <c r="L124" i="4"/>
  <c r="V240" i="4"/>
  <c r="W240" i="4"/>
  <c r="U215" i="4"/>
  <c r="H186" i="4"/>
  <c r="R186" i="4"/>
  <c r="U186" i="4" s="1"/>
  <c r="S186" i="4"/>
  <c r="V186" i="4" s="1"/>
  <c r="T186" i="4"/>
  <c r="W186" i="4" s="1"/>
  <c r="G161" i="4"/>
  <c r="P161" i="4" s="1"/>
  <c r="H161" i="4"/>
  <c r="Q161" i="4" s="1"/>
  <c r="R161" i="4"/>
  <c r="U161" i="4" s="1"/>
  <c r="S161" i="4"/>
  <c r="V161" i="4" s="1"/>
  <c r="T161" i="4"/>
  <c r="W161" i="4" s="1"/>
  <c r="F161" i="4"/>
  <c r="O161" i="4" s="1"/>
  <c r="L255" i="4" l="1"/>
  <c r="O240" i="4"/>
  <c r="Q186" i="4"/>
  <c r="Q240" i="4"/>
  <c r="P240" i="4"/>
  <c r="M255" i="4"/>
  <c r="R238" i="4"/>
  <c r="U238" i="4" s="1"/>
  <c r="U240" i="4"/>
  <c r="P105" i="4" l="1"/>
  <c r="Q105" i="4"/>
  <c r="U105" i="4"/>
  <c r="V105" i="4"/>
  <c r="W105" i="4"/>
  <c r="O105" i="4"/>
  <c r="T238" i="4" l="1"/>
  <c r="W238" i="4" s="1"/>
  <c r="S238" i="4"/>
  <c r="V238" i="4" s="1"/>
  <c r="T235" i="4"/>
  <c r="W235" i="4" s="1"/>
  <c r="S235" i="4"/>
  <c r="V235" i="4" s="1"/>
  <c r="T228" i="4"/>
  <c r="W228" i="4" s="1"/>
  <c r="S228" i="4"/>
  <c r="V228" i="4" s="1"/>
  <c r="W215" i="4"/>
  <c r="V215" i="4"/>
  <c r="T212" i="4"/>
  <c r="S212" i="4"/>
  <c r="W169" i="4"/>
  <c r="V169" i="4"/>
  <c r="T158" i="4"/>
  <c r="W158" i="4" s="1"/>
  <c r="S158" i="4"/>
  <c r="V158" i="4" s="1"/>
  <c r="T151" i="4"/>
  <c r="W151" i="4" s="1"/>
  <c r="S151" i="4"/>
  <c r="V151" i="4" s="1"/>
  <c r="T147" i="4"/>
  <c r="W147" i="4" s="1"/>
  <c r="S147" i="4"/>
  <c r="V147" i="4" s="1"/>
  <c r="T145" i="4"/>
  <c r="W145" i="4" s="1"/>
  <c r="S145" i="4"/>
  <c r="V145" i="4" s="1"/>
  <c r="T136" i="4"/>
  <c r="S136" i="4"/>
  <c r="T130" i="4"/>
  <c r="W130" i="4" s="1"/>
  <c r="S130" i="4"/>
  <c r="V130" i="4" s="1"/>
  <c r="R235" i="4"/>
  <c r="U235" i="4" s="1"/>
  <c r="R228" i="4"/>
  <c r="U228" i="4" s="1"/>
  <c r="R212" i="4"/>
  <c r="U169" i="4"/>
  <c r="R158" i="4"/>
  <c r="U158" i="4" s="1"/>
  <c r="R151" i="4"/>
  <c r="U151" i="4" s="1"/>
  <c r="R147" i="4"/>
  <c r="U147" i="4" s="1"/>
  <c r="R145" i="4"/>
  <c r="U145" i="4" s="1"/>
  <c r="R136" i="4"/>
  <c r="R130" i="4"/>
  <c r="U130" i="4" s="1"/>
  <c r="V212" i="4" l="1"/>
  <c r="S211" i="4"/>
  <c r="V211" i="4" s="1"/>
  <c r="W212" i="4"/>
  <c r="T211" i="4"/>
  <c r="W211" i="4" s="1"/>
  <c r="U212" i="4"/>
  <c r="R211" i="4"/>
  <c r="U136" i="4"/>
  <c r="V136" i="4"/>
  <c r="W136" i="4"/>
  <c r="T83" i="4"/>
  <c r="W83" i="4" s="1"/>
  <c r="P215" i="4" l="1"/>
  <c r="Q215" i="4"/>
  <c r="O215" i="4" l="1"/>
  <c r="G67" i="4"/>
  <c r="H67" i="4"/>
  <c r="R67" i="4"/>
  <c r="U67" i="4" s="1"/>
  <c r="S67" i="4"/>
  <c r="V67" i="4" s="1"/>
  <c r="T67" i="4"/>
  <c r="W67" i="4" s="1"/>
  <c r="F67" i="4"/>
  <c r="T98" i="4"/>
  <c r="W98" i="4" s="1"/>
  <c r="S98" i="4"/>
  <c r="V98" i="4" s="1"/>
  <c r="R98" i="4"/>
  <c r="U98" i="4" s="1"/>
  <c r="H98" i="4"/>
  <c r="G98" i="4"/>
  <c r="F98" i="4"/>
  <c r="O98" i="4" s="1"/>
  <c r="E98" i="4"/>
  <c r="D98" i="4"/>
  <c r="C98" i="4"/>
  <c r="T95" i="4"/>
  <c r="S95" i="4"/>
  <c r="R95" i="4"/>
  <c r="H95" i="4"/>
  <c r="Q95" i="4" s="1"/>
  <c r="G95" i="4"/>
  <c r="P95" i="4" s="1"/>
  <c r="F95" i="4"/>
  <c r="E95" i="4"/>
  <c r="D95" i="4"/>
  <c r="C95" i="4"/>
  <c r="C89" i="4" l="1"/>
  <c r="Q67" i="4"/>
  <c r="P67" i="4"/>
  <c r="O67" i="4"/>
  <c r="D89" i="4"/>
  <c r="J98" i="4"/>
  <c r="P98" i="4"/>
  <c r="K98" i="4"/>
  <c r="Q98" i="4"/>
  <c r="I95" i="4"/>
  <c r="O95" i="4"/>
  <c r="H89" i="4"/>
  <c r="K95" i="4"/>
  <c r="J95" i="4"/>
  <c r="I98" i="4"/>
  <c r="V95" i="4"/>
  <c r="S89" i="4"/>
  <c r="V89" i="4" s="1"/>
  <c r="W95" i="4"/>
  <c r="T89" i="4"/>
  <c r="W89" i="4" s="1"/>
  <c r="U95" i="4"/>
  <c r="R89" i="4"/>
  <c r="U89" i="4" s="1"/>
  <c r="F89" i="4"/>
  <c r="O89" i="4" s="1"/>
  <c r="E89" i="4"/>
  <c r="G89" i="4"/>
  <c r="J89" i="4" l="1"/>
  <c r="P89" i="4"/>
  <c r="K89" i="4"/>
  <c r="Q89" i="4"/>
  <c r="I89" i="4"/>
  <c r="R253" i="4"/>
  <c r="U253" i="4" s="1"/>
  <c r="R250" i="4"/>
  <c r="U250" i="4" s="1"/>
  <c r="T184" i="4" l="1"/>
  <c r="W184" i="4" s="1"/>
  <c r="S184" i="4"/>
  <c r="V184" i="4" s="1"/>
  <c r="R184" i="4"/>
  <c r="U184" i="4" s="1"/>
  <c r="T182" i="4"/>
  <c r="W182" i="4" s="1"/>
  <c r="S182" i="4"/>
  <c r="V182" i="4" s="1"/>
  <c r="R182" i="4"/>
  <c r="U182" i="4" s="1"/>
  <c r="T180" i="4"/>
  <c r="W180" i="4" s="1"/>
  <c r="S180" i="4"/>
  <c r="V180" i="4" s="1"/>
  <c r="R180" i="4"/>
  <c r="U180" i="4" s="1"/>
  <c r="T178" i="4"/>
  <c r="W178" i="4" s="1"/>
  <c r="S178" i="4"/>
  <c r="V178" i="4" s="1"/>
  <c r="R178" i="4"/>
  <c r="U178" i="4" s="1"/>
  <c r="T176" i="4"/>
  <c r="W176" i="4" s="1"/>
  <c r="S176" i="4"/>
  <c r="V176" i="4" s="1"/>
  <c r="R176" i="4"/>
  <c r="U176" i="4" s="1"/>
  <c r="T174" i="4"/>
  <c r="W174" i="4" s="1"/>
  <c r="S174" i="4"/>
  <c r="V174" i="4" s="1"/>
  <c r="R174" i="4"/>
  <c r="U174" i="4" s="1"/>
  <c r="T126" i="4"/>
  <c r="W126" i="4" s="1"/>
  <c r="S126" i="4"/>
  <c r="V126" i="4" s="1"/>
  <c r="R126" i="4"/>
  <c r="U126" i="4" s="1"/>
  <c r="T122" i="4"/>
  <c r="W122" i="4" s="1"/>
  <c r="S122" i="4"/>
  <c r="V122" i="4" s="1"/>
  <c r="R122" i="4"/>
  <c r="U122" i="4" s="1"/>
  <c r="T117" i="4"/>
  <c r="W117" i="4" s="1"/>
  <c r="S117" i="4"/>
  <c r="V117" i="4" s="1"/>
  <c r="R117" i="4"/>
  <c r="U117" i="4" s="1"/>
  <c r="S83" i="4"/>
  <c r="V83" i="4" s="1"/>
  <c r="R83" i="4"/>
  <c r="U83" i="4" s="1"/>
  <c r="T75" i="4"/>
  <c r="S75" i="4"/>
  <c r="R75" i="4"/>
  <c r="T71" i="4"/>
  <c r="W71" i="4" s="1"/>
  <c r="S71" i="4"/>
  <c r="V71" i="4" s="1"/>
  <c r="R71" i="4"/>
  <c r="U71" i="4" s="1"/>
  <c r="T49" i="4"/>
  <c r="W49" i="4" s="1"/>
  <c r="S49" i="4"/>
  <c r="V49" i="4" s="1"/>
  <c r="R49" i="4"/>
  <c r="U49" i="4" s="1"/>
  <c r="T46" i="4"/>
  <c r="S46" i="4"/>
  <c r="R46" i="4"/>
  <c r="T34" i="4"/>
  <c r="T33" i="4" s="1"/>
  <c r="S34" i="4"/>
  <c r="S33" i="4" s="1"/>
  <c r="R34" i="4"/>
  <c r="R33" i="4" s="1"/>
  <c r="T28" i="4"/>
  <c r="S28" i="4"/>
  <c r="R28" i="4"/>
  <c r="T21" i="4"/>
  <c r="S21" i="4"/>
  <c r="R21" i="4"/>
  <c r="V58" i="4" l="1"/>
  <c r="S57" i="4"/>
  <c r="V57" i="4" s="1"/>
  <c r="W58" i="4"/>
  <c r="T57" i="4"/>
  <c r="W57" i="4" s="1"/>
  <c r="U58" i="4"/>
  <c r="R57" i="4"/>
  <c r="U57" i="4" s="1"/>
  <c r="T44" i="4"/>
  <c r="W44" i="4" s="1"/>
  <c r="W46" i="4"/>
  <c r="S44" i="4"/>
  <c r="V44" i="4" s="1"/>
  <c r="V46" i="4"/>
  <c r="R44" i="4"/>
  <c r="U44" i="4" s="1"/>
  <c r="U46" i="4"/>
  <c r="S74" i="4"/>
  <c r="V74" i="4" s="1"/>
  <c r="V75" i="4"/>
  <c r="R74" i="4"/>
  <c r="U74" i="4" s="1"/>
  <c r="U75" i="4"/>
  <c r="U33" i="4"/>
  <c r="U34" i="4"/>
  <c r="V33" i="4"/>
  <c r="V34" i="4"/>
  <c r="T27" i="4"/>
  <c r="W27" i="4" s="1"/>
  <c r="W28" i="4"/>
  <c r="R27" i="4"/>
  <c r="U27" i="4" s="1"/>
  <c r="U28" i="4"/>
  <c r="S27" i="4"/>
  <c r="V27" i="4" s="1"/>
  <c r="V28" i="4"/>
  <c r="S20" i="4"/>
  <c r="V20" i="4" s="1"/>
  <c r="V21" i="4"/>
  <c r="R20" i="4"/>
  <c r="U20" i="4" s="1"/>
  <c r="U21" i="4"/>
  <c r="W33" i="4"/>
  <c r="W34" i="4"/>
  <c r="T74" i="4"/>
  <c r="W74" i="4" s="1"/>
  <c r="W75" i="4"/>
  <c r="T20" i="4"/>
  <c r="W20" i="4" s="1"/>
  <c r="W21" i="4"/>
  <c r="T81" i="4"/>
  <c r="W81" i="4" s="1"/>
  <c r="T115" i="4"/>
  <c r="W115" i="4" s="1"/>
  <c r="T173" i="4"/>
  <c r="S173" i="4"/>
  <c r="R115" i="4"/>
  <c r="U115" i="4" s="1"/>
  <c r="U211" i="4"/>
  <c r="R173" i="4"/>
  <c r="S81" i="4"/>
  <c r="V81" i="4" s="1"/>
  <c r="S115" i="4"/>
  <c r="V115" i="4" s="1"/>
  <c r="G186" i="4"/>
  <c r="W173" i="4" l="1"/>
  <c r="T129" i="4"/>
  <c r="V173" i="4"/>
  <c r="S129" i="4"/>
  <c r="U173" i="4"/>
  <c r="R129" i="4"/>
  <c r="U129" i="4" s="1"/>
  <c r="P186" i="4"/>
  <c r="T19" i="4"/>
  <c r="W19" i="4" s="1"/>
  <c r="S19" i="4"/>
  <c r="V19" i="4" s="1"/>
  <c r="R81" i="4"/>
  <c r="U81" i="4" s="1"/>
  <c r="F186" i="4"/>
  <c r="O186" i="4" l="1"/>
  <c r="R125" i="4"/>
  <c r="U125" i="4" s="1"/>
  <c r="R124" i="4"/>
  <c r="U124" i="4" s="1"/>
  <c r="T124" i="4"/>
  <c r="W124" i="4" s="1"/>
  <c r="W129" i="4"/>
  <c r="S124" i="4"/>
  <c r="V124" i="4" s="1"/>
  <c r="V129" i="4"/>
  <c r="S125" i="4"/>
  <c r="V125" i="4" s="1"/>
  <c r="T125" i="4"/>
  <c r="W125" i="4" s="1"/>
  <c r="R19" i="4"/>
  <c r="U19" i="4" s="1"/>
  <c r="H147" i="4"/>
  <c r="Q147" i="4" s="1"/>
  <c r="G147" i="4"/>
  <c r="P147" i="4" s="1"/>
  <c r="F147" i="4"/>
  <c r="F130" i="4"/>
  <c r="O130" i="4" s="1"/>
  <c r="O147" i="4" l="1"/>
  <c r="S255" i="4"/>
  <c r="V255" i="4" s="1"/>
  <c r="T255" i="4"/>
  <c r="W255" i="4" s="1"/>
  <c r="R255" i="4"/>
  <c r="U255" i="4" s="1"/>
  <c r="H158" i="4"/>
  <c r="Q158" i="4" s="1"/>
  <c r="G158" i="4"/>
  <c r="P158" i="4" s="1"/>
  <c r="F158" i="4"/>
  <c r="O158" i="4" l="1"/>
  <c r="P169" i="4"/>
  <c r="Q169" i="4"/>
  <c r="F151" i="4"/>
  <c r="G151" i="4"/>
  <c r="P151" i="4" s="1"/>
  <c r="H151" i="4"/>
  <c r="Q151" i="4" s="1"/>
  <c r="O151" i="4" l="1"/>
  <c r="O169" i="4"/>
  <c r="D186" i="4"/>
  <c r="J186" i="4" s="1"/>
  <c r="E186" i="4"/>
  <c r="K186" i="4" s="1"/>
  <c r="C186" i="4"/>
  <c r="I186" i="4" s="1"/>
  <c r="D147" i="4"/>
  <c r="J147" i="4" s="1"/>
  <c r="E147" i="4"/>
  <c r="K147" i="4" s="1"/>
  <c r="J169" i="4"/>
  <c r="K169" i="4"/>
  <c r="I169" i="4"/>
  <c r="J240" i="4" l="1"/>
  <c r="K240" i="4"/>
  <c r="I240" i="4"/>
  <c r="D161" i="4" l="1"/>
  <c r="J161" i="4" s="1"/>
  <c r="E161" i="4"/>
  <c r="K161" i="4" s="1"/>
  <c r="C161" i="4"/>
  <c r="I161" i="4" s="1"/>
  <c r="E158" i="4" l="1"/>
  <c r="K158" i="4" s="1"/>
  <c r="D158" i="4"/>
  <c r="J158" i="4" s="1"/>
  <c r="C158" i="4"/>
  <c r="I158" i="4" s="1"/>
  <c r="D151" i="4" l="1"/>
  <c r="J151" i="4" s="1"/>
  <c r="E151" i="4"/>
  <c r="K151" i="4" s="1"/>
  <c r="C151" i="4"/>
  <c r="I151" i="4" s="1"/>
  <c r="C147" i="4" l="1"/>
  <c r="I147" i="4" s="1"/>
  <c r="J215" i="4" l="1"/>
  <c r="K215" i="4"/>
  <c r="I215" i="4"/>
  <c r="F75" i="4"/>
  <c r="O75" i="4" s="1"/>
  <c r="G75" i="4"/>
  <c r="P75" i="4" s="1"/>
  <c r="H75" i="4"/>
  <c r="Q75" i="4" s="1"/>
  <c r="H238" i="4" l="1"/>
  <c r="G238" i="4"/>
  <c r="F238" i="4"/>
  <c r="E238" i="4"/>
  <c r="D238" i="4"/>
  <c r="C238" i="4"/>
  <c r="H235" i="4"/>
  <c r="G235" i="4"/>
  <c r="F235" i="4"/>
  <c r="E235" i="4"/>
  <c r="D235" i="4"/>
  <c r="C235" i="4"/>
  <c r="H228" i="4"/>
  <c r="G228" i="4"/>
  <c r="F228" i="4"/>
  <c r="E228" i="4"/>
  <c r="D228" i="4"/>
  <c r="C228" i="4"/>
  <c r="H212" i="4"/>
  <c r="H211" i="4" s="1"/>
  <c r="G212" i="4"/>
  <c r="G211" i="4" s="1"/>
  <c r="F212" i="4"/>
  <c r="F211" i="4" s="1"/>
  <c r="E212" i="4"/>
  <c r="D212" i="4"/>
  <c r="C212" i="4"/>
  <c r="H184" i="4"/>
  <c r="G184" i="4"/>
  <c r="F184" i="4"/>
  <c r="E184" i="4"/>
  <c r="D184" i="4"/>
  <c r="C184" i="4"/>
  <c r="H182" i="4"/>
  <c r="G182" i="4"/>
  <c r="F182" i="4"/>
  <c r="E182" i="4"/>
  <c r="D182" i="4"/>
  <c r="C182" i="4"/>
  <c r="H180" i="4"/>
  <c r="G180" i="4"/>
  <c r="F180" i="4"/>
  <c r="E180" i="4"/>
  <c r="D180" i="4"/>
  <c r="C180" i="4"/>
  <c r="H178" i="4"/>
  <c r="G178" i="4"/>
  <c r="F178" i="4"/>
  <c r="E178" i="4"/>
  <c r="D178" i="4"/>
  <c r="C178" i="4"/>
  <c r="H176" i="4"/>
  <c r="G176" i="4"/>
  <c r="F176" i="4"/>
  <c r="E176" i="4"/>
  <c r="D176" i="4"/>
  <c r="C176" i="4"/>
  <c r="H174" i="4"/>
  <c r="G174" i="4"/>
  <c r="F174" i="4"/>
  <c r="E174" i="4"/>
  <c r="D174" i="4"/>
  <c r="C174" i="4"/>
  <c r="H145" i="4"/>
  <c r="G145" i="4"/>
  <c r="F145" i="4"/>
  <c r="E145" i="4"/>
  <c r="D145" i="4"/>
  <c r="C145" i="4"/>
  <c r="H136" i="4"/>
  <c r="G136" i="4"/>
  <c r="F136" i="4"/>
  <c r="E136" i="4"/>
  <c r="D136" i="4"/>
  <c r="C136" i="4"/>
  <c r="H130" i="4"/>
  <c r="Q130" i="4" s="1"/>
  <c r="G130" i="4"/>
  <c r="E130" i="4"/>
  <c r="D130" i="4"/>
  <c r="C130" i="4"/>
  <c r="I130" i="4" s="1"/>
  <c r="H126" i="4"/>
  <c r="F126" i="4"/>
  <c r="E126" i="4"/>
  <c r="D126" i="4"/>
  <c r="H122" i="4"/>
  <c r="Q122" i="4" s="1"/>
  <c r="G122" i="4"/>
  <c r="P122" i="4" s="1"/>
  <c r="F122" i="4"/>
  <c r="O122" i="4" s="1"/>
  <c r="E122" i="4"/>
  <c r="D122" i="4"/>
  <c r="C122" i="4"/>
  <c r="H117" i="4"/>
  <c r="Q117" i="4" s="1"/>
  <c r="G117" i="4"/>
  <c r="P117" i="4" s="1"/>
  <c r="F117" i="4"/>
  <c r="O117" i="4" s="1"/>
  <c r="E117" i="4"/>
  <c r="D117" i="4"/>
  <c r="C117" i="4"/>
  <c r="K105" i="4"/>
  <c r="J105" i="4"/>
  <c r="I105" i="4"/>
  <c r="F83" i="4"/>
  <c r="O83" i="4" s="1"/>
  <c r="D83" i="4"/>
  <c r="C81" i="4"/>
  <c r="E75" i="4"/>
  <c r="E74" i="4" s="1"/>
  <c r="D75" i="4"/>
  <c r="D74" i="4" s="1"/>
  <c r="C75" i="4"/>
  <c r="I75" i="4" s="1"/>
  <c r="F74" i="4"/>
  <c r="O74" i="4" s="1"/>
  <c r="H71" i="4"/>
  <c r="G71" i="4"/>
  <c r="F71" i="4"/>
  <c r="E71" i="4"/>
  <c r="D71" i="4"/>
  <c r="C71" i="4"/>
  <c r="E67" i="4"/>
  <c r="K67" i="4" s="1"/>
  <c r="D67" i="4"/>
  <c r="J67" i="4" s="1"/>
  <c r="C67" i="4"/>
  <c r="I58" i="4"/>
  <c r="H49" i="4"/>
  <c r="Q49" i="4" s="1"/>
  <c r="G49" i="4"/>
  <c r="P49" i="4" s="1"/>
  <c r="F49" i="4"/>
  <c r="E49" i="4"/>
  <c r="D49" i="4"/>
  <c r="H46" i="4"/>
  <c r="Q46" i="4" s="1"/>
  <c r="G46" i="4"/>
  <c r="P46" i="4" s="1"/>
  <c r="F46" i="4"/>
  <c r="E46" i="4"/>
  <c r="D46" i="4"/>
  <c r="D44" i="4" s="1"/>
  <c r="C46" i="4"/>
  <c r="C44" i="4" s="1"/>
  <c r="H34" i="4"/>
  <c r="G34" i="4"/>
  <c r="F34" i="4"/>
  <c r="E34" i="4"/>
  <c r="E33" i="4" s="1"/>
  <c r="D34" i="4"/>
  <c r="D33" i="4" s="1"/>
  <c r="C34" i="4"/>
  <c r="C33" i="4" s="1"/>
  <c r="H28" i="4"/>
  <c r="Q28" i="4" s="1"/>
  <c r="G28" i="4"/>
  <c r="P28" i="4" s="1"/>
  <c r="F28" i="4"/>
  <c r="E28" i="4"/>
  <c r="D28" i="4"/>
  <c r="D27" i="4" s="1"/>
  <c r="C28" i="4"/>
  <c r="C27" i="4" s="1"/>
  <c r="H21" i="4"/>
  <c r="Q21" i="4" s="1"/>
  <c r="G21" i="4"/>
  <c r="P21" i="4" s="1"/>
  <c r="F21" i="4"/>
  <c r="E21" i="4"/>
  <c r="D21" i="4"/>
  <c r="D20" i="4" s="1"/>
  <c r="C21" i="4"/>
  <c r="C20" i="4" s="1"/>
  <c r="C211" i="4" l="1"/>
  <c r="D211" i="4"/>
  <c r="E211" i="4"/>
  <c r="C57" i="4"/>
  <c r="I67" i="4"/>
  <c r="J71" i="4"/>
  <c r="P71" i="4"/>
  <c r="I136" i="4"/>
  <c r="O136" i="4"/>
  <c r="I145" i="4"/>
  <c r="O145" i="4"/>
  <c r="I174" i="4"/>
  <c r="O174" i="4"/>
  <c r="I176" i="4"/>
  <c r="O176" i="4"/>
  <c r="I178" i="4"/>
  <c r="O178" i="4"/>
  <c r="I180" i="4"/>
  <c r="O180" i="4"/>
  <c r="I182" i="4"/>
  <c r="O182" i="4"/>
  <c r="I184" i="4"/>
  <c r="O184" i="4"/>
  <c r="I212" i="4"/>
  <c r="O212" i="4"/>
  <c r="I228" i="4"/>
  <c r="O228" i="4"/>
  <c r="I235" i="4"/>
  <c r="O235" i="4"/>
  <c r="I238" i="4"/>
  <c r="O238" i="4"/>
  <c r="K126" i="4"/>
  <c r="Q126" i="4"/>
  <c r="H33" i="4"/>
  <c r="Q33" i="4" s="1"/>
  <c r="Q34" i="4"/>
  <c r="I71" i="4"/>
  <c r="O71" i="4"/>
  <c r="K71" i="4"/>
  <c r="Q71" i="4"/>
  <c r="J130" i="4"/>
  <c r="P130" i="4"/>
  <c r="J136" i="4"/>
  <c r="P136" i="4"/>
  <c r="J145" i="4"/>
  <c r="P145" i="4"/>
  <c r="J174" i="4"/>
  <c r="P174" i="4"/>
  <c r="J176" i="4"/>
  <c r="P176" i="4"/>
  <c r="J178" i="4"/>
  <c r="P178" i="4"/>
  <c r="J180" i="4"/>
  <c r="P180" i="4"/>
  <c r="J182" i="4"/>
  <c r="P182" i="4"/>
  <c r="J184" i="4"/>
  <c r="P184" i="4"/>
  <c r="J212" i="4"/>
  <c r="P212" i="4"/>
  <c r="J228" i="4"/>
  <c r="P228" i="4"/>
  <c r="J235" i="4"/>
  <c r="P235" i="4"/>
  <c r="J238" i="4"/>
  <c r="P238" i="4"/>
  <c r="G33" i="4"/>
  <c r="P33" i="4" s="1"/>
  <c r="P34" i="4"/>
  <c r="I21" i="4"/>
  <c r="O21" i="4"/>
  <c r="I28" i="4"/>
  <c r="O28" i="4"/>
  <c r="I34" i="4"/>
  <c r="F33" i="4"/>
  <c r="O33" i="4" s="1"/>
  <c r="O34" i="4"/>
  <c r="I46" i="4"/>
  <c r="O46" i="4"/>
  <c r="O126" i="4"/>
  <c r="K136" i="4"/>
  <c r="Q136" i="4"/>
  <c r="K145" i="4"/>
  <c r="Q145" i="4"/>
  <c r="K174" i="4"/>
  <c r="Q174" i="4"/>
  <c r="K176" i="4"/>
  <c r="Q176" i="4"/>
  <c r="K178" i="4"/>
  <c r="Q178" i="4"/>
  <c r="K180" i="4"/>
  <c r="Q180" i="4"/>
  <c r="K182" i="4"/>
  <c r="Q182" i="4"/>
  <c r="K184" i="4"/>
  <c r="Q184" i="4"/>
  <c r="K212" i="4"/>
  <c r="Q212" i="4"/>
  <c r="K228" i="4"/>
  <c r="Q228" i="4"/>
  <c r="K235" i="4"/>
  <c r="Q235" i="4"/>
  <c r="K238" i="4"/>
  <c r="Q238" i="4"/>
  <c r="I49" i="4"/>
  <c r="O49" i="4"/>
  <c r="I83" i="4"/>
  <c r="J49" i="4"/>
  <c r="I117" i="4"/>
  <c r="I122" i="4"/>
  <c r="J21" i="4"/>
  <c r="J34" i="4"/>
  <c r="K21" i="4"/>
  <c r="K34" i="4"/>
  <c r="K49" i="4"/>
  <c r="H57" i="4"/>
  <c r="Q57" i="4" s="1"/>
  <c r="K58" i="4"/>
  <c r="J117" i="4"/>
  <c r="J122" i="4"/>
  <c r="J75" i="4"/>
  <c r="K130" i="4"/>
  <c r="J28" i="4"/>
  <c r="J46" i="4"/>
  <c r="G57" i="4"/>
  <c r="P57" i="4" s="1"/>
  <c r="J58" i="4"/>
  <c r="K28" i="4"/>
  <c r="K46" i="4"/>
  <c r="K117" i="4"/>
  <c r="K122" i="4"/>
  <c r="K75" i="4"/>
  <c r="F57" i="4"/>
  <c r="O57" i="4" s="1"/>
  <c r="D57" i="4"/>
  <c r="E57" i="4"/>
  <c r="P211" i="4"/>
  <c r="H44" i="4"/>
  <c r="Q44" i="4" s="1"/>
  <c r="I33" i="4"/>
  <c r="F27" i="4"/>
  <c r="F20" i="4"/>
  <c r="O211" i="4"/>
  <c r="E83" i="4"/>
  <c r="E115" i="4"/>
  <c r="F115" i="4"/>
  <c r="O115" i="4" s="1"/>
  <c r="E27" i="4"/>
  <c r="H27" i="4"/>
  <c r="H83" i="4"/>
  <c r="Q83" i="4" s="1"/>
  <c r="G115" i="4"/>
  <c r="P115" i="4" s="1"/>
  <c r="F173" i="4"/>
  <c r="O173" i="4" s="1"/>
  <c r="D81" i="4"/>
  <c r="H20" i="4"/>
  <c r="Q20" i="4" s="1"/>
  <c r="E44" i="4"/>
  <c r="E20" i="4"/>
  <c r="G83" i="4"/>
  <c r="G20" i="4"/>
  <c r="G27" i="4"/>
  <c r="F44" i="4"/>
  <c r="G74" i="4"/>
  <c r="E173" i="4"/>
  <c r="E129" i="4" s="1"/>
  <c r="K33" i="4"/>
  <c r="G44" i="4"/>
  <c r="C74" i="4"/>
  <c r="I74" i="4" s="1"/>
  <c r="H74" i="4"/>
  <c r="D115" i="4"/>
  <c r="H115" i="4"/>
  <c r="C115" i="4"/>
  <c r="D173" i="4"/>
  <c r="D129" i="4" s="1"/>
  <c r="H173" i="4"/>
  <c r="H129" i="4" s="1"/>
  <c r="G173" i="4"/>
  <c r="G129" i="4" s="1"/>
  <c r="C126" i="4"/>
  <c r="I126" i="4" s="1"/>
  <c r="G126" i="4"/>
  <c r="C173" i="4"/>
  <c r="C129" i="4" s="1"/>
  <c r="F129" i="4" l="1"/>
  <c r="J33" i="4"/>
  <c r="K74" i="4"/>
  <c r="Q74" i="4"/>
  <c r="I27" i="4"/>
  <c r="O27" i="4"/>
  <c r="J74" i="4"/>
  <c r="P74" i="4"/>
  <c r="K27" i="4"/>
  <c r="Q27" i="4"/>
  <c r="J173" i="4"/>
  <c r="P173" i="4"/>
  <c r="J44" i="4"/>
  <c r="P44" i="4"/>
  <c r="J20" i="4"/>
  <c r="P20" i="4"/>
  <c r="K173" i="4"/>
  <c r="Q173" i="4"/>
  <c r="J27" i="4"/>
  <c r="P27" i="4"/>
  <c r="J83" i="4"/>
  <c r="P83" i="4"/>
  <c r="K211" i="4"/>
  <c r="Q211" i="4"/>
  <c r="I44" i="4"/>
  <c r="O44" i="4"/>
  <c r="J126" i="4"/>
  <c r="P126" i="4"/>
  <c r="K115" i="4"/>
  <c r="Q115" i="4"/>
  <c r="I20" i="4"/>
  <c r="O20" i="4"/>
  <c r="K57" i="4"/>
  <c r="K83" i="4"/>
  <c r="I57" i="4"/>
  <c r="I115" i="4"/>
  <c r="K44" i="4"/>
  <c r="J115" i="4"/>
  <c r="K20" i="4"/>
  <c r="I173" i="4"/>
  <c r="I211" i="4"/>
  <c r="J211" i="4"/>
  <c r="J57" i="4"/>
  <c r="O129" i="4"/>
  <c r="E81" i="4"/>
  <c r="E19" i="4" s="1"/>
  <c r="D125" i="4"/>
  <c r="D124" i="4"/>
  <c r="D19" i="4"/>
  <c r="C125" i="4"/>
  <c r="C124" i="4"/>
  <c r="E124" i="4"/>
  <c r="E125" i="4"/>
  <c r="C19" i="4"/>
  <c r="K129" i="4" l="1"/>
  <c r="Q129" i="4"/>
  <c r="J129" i="4"/>
  <c r="P129" i="4"/>
  <c r="F124" i="4"/>
  <c r="I129" i="4"/>
  <c r="H125" i="4"/>
  <c r="H124" i="4"/>
  <c r="G124" i="4"/>
  <c r="G125" i="4"/>
  <c r="F125" i="4"/>
  <c r="H81" i="4"/>
  <c r="F81" i="4"/>
  <c r="G81" i="4"/>
  <c r="C255" i="4"/>
  <c r="E255" i="4"/>
  <c r="D255" i="4"/>
  <c r="K81" i="4" l="1"/>
  <c r="Q81" i="4"/>
  <c r="I125" i="4"/>
  <c r="O125" i="4"/>
  <c r="J125" i="4"/>
  <c r="P125" i="4"/>
  <c r="J124" i="4"/>
  <c r="P124" i="4"/>
  <c r="K124" i="4"/>
  <c r="Q124" i="4"/>
  <c r="I124" i="4"/>
  <c r="O124" i="4"/>
  <c r="J81" i="4"/>
  <c r="P81" i="4"/>
  <c r="I81" i="4"/>
  <c r="O81" i="4"/>
  <c r="K125" i="4"/>
  <c r="Q125" i="4"/>
  <c r="H19" i="4"/>
  <c r="F19" i="4"/>
  <c r="G19" i="4"/>
  <c r="I19" i="4" l="1"/>
  <c r="O19" i="4"/>
  <c r="J19" i="4"/>
  <c r="P19" i="4"/>
  <c r="K19" i="4"/>
  <c r="Q19" i="4"/>
  <c r="H255" i="4"/>
  <c r="F255" i="4"/>
  <c r="G255" i="4"/>
  <c r="J255" i="4" l="1"/>
  <c r="P255" i="4"/>
  <c r="K255" i="4"/>
  <c r="Q255" i="4"/>
  <c r="I255" i="4"/>
  <c r="O255" i="4"/>
</calcChain>
</file>

<file path=xl/sharedStrings.xml><?xml version="1.0" encoding="utf-8"?>
<sst xmlns="http://schemas.openxmlformats.org/spreadsheetml/2006/main" count="439" uniqueCount="383">
  <si>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</si>
  <si>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</si>
  <si>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</si>
  <si>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</si>
  <si>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</si>
  <si>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</si>
  <si>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</si>
  <si>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</si>
  <si>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</si>
  <si>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</si>
  <si>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</si>
  <si>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</si>
  <si>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</si>
  <si>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</si>
  <si>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</si>
  <si>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</si>
  <si>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</si>
  <si>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</si>
  <si>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</si>
  <si>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</si>
  <si>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</si>
  <si>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</si>
  <si>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</si>
  <si>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</si>
  <si>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</si>
  <si>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</si>
  <si>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</si>
  <si>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</si>
  <si>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</si>
  <si>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</si>
  <si>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</si>
  <si>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</si>
  <si>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</si>
  <si>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</si>
  <si>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</si>
  <si>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</si>
  <si>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</si>
  <si>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</si>
  <si>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</si>
  <si>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</si>
  <si>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</si>
  <si>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</si>
  <si>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</si>
  <si>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</si>
  <si>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</si>
  <si>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</si>
  <si>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</si>
  <si>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</si>
  <si>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</si>
  <si>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</si>
  <si>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</si>
  <si>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</si>
  <si>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</si>
  <si>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</si>
  <si>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</si>
  <si>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</si>
  <si>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</si>
  <si>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</si>
  <si>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</si>
  <si>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</si>
  <si>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</si>
  <si>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</si>
  <si>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</si>
  <si>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</si>
  <si>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</si>
  <si>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</si>
  <si>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</si>
  <si>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</si>
  <si>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</si>
  <si>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</si>
  <si>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</si>
  <si>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</si>
  <si>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</si>
  <si>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</si>
  <si>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</si>
  <si>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</si>
  <si>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</si>
  <si>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</si>
  <si>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</si>
  <si>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</si>
  <si>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</si>
  <si>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</si>
  <si>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</si>
  <si>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</si>
  <si>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</si>
  <si>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</si>
  <si>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</si>
  <si>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</si>
  <si>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</si>
  <si>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</si>
  <si>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</si>
  <si>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</si>
  <si>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</si>
  <si>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</si>
  <si>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</si>
  <si>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</si>
  <si>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</si>
  <si>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</si>
  <si>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</si>
  <si>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</si>
  <si>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</si>
  <si>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</si>
  <si>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</si>
  <si>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</si>
  <si>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</si>
  <si>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</si>
  <si>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</si>
  <si>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</si>
  <si>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</si>
  <si>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</si>
  <si>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</si>
  <si>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</si>
  <si>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</si>
  <si>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</si>
  <si>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</si>
  <si>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</si>
  <si>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</si>
  <si>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</si>
  <si>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</si>
  <si>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</si>
  <si>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</si>
  <si>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</si>
  <si>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</si>
  <si>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</si>
  <si>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</si>
  <si>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</si>
  <si>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</si>
  <si>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</si>
  <si>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</si>
  <si>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</si>
  <si>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</si>
  <si>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</si>
  <si>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</si>
  <si>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</si>
  <si>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</si>
  <si>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</si>
  <si>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</si>
  <si>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</si>
  <si>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</si>
  <si>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</si>
  <si>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</si>
  <si>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</si>
  <si>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</si>
  <si>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</si>
  <si>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</si>
  <si>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</si>
  <si>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</si>
  <si>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</si>
  <si>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</si>
  <si>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</si>
  <si>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</si>
  <si>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</si>
  <si>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</si>
  <si>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</si>
  <si>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</si>
  <si>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</si>
  <si>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</si>
  <si>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</si>
  <si>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</si>
  <si>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</si>
  <si>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</si>
  <si>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</si>
  <si>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</si>
  <si>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</si>
  <si>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</si>
  <si>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</si>
  <si>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</si>
  <si>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</si>
  <si>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</si>
  <si>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</si>
  <si>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</si>
  <si>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</si>
  <si>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</si>
  <si>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</si>
  <si>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</si>
  <si>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</si>
  <si>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</si>
  <si>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</si>
  <si>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</si>
  <si>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</si>
  <si>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</si>
  <si>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</si>
  <si>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</si>
  <si>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</si>
  <si>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</si>
  <si>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</si>
  <si>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</si>
  <si>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</si>
  <si>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</si>
  <si>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</si>
  <si>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</si>
  <si>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</si>
  <si>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</si>
  <si>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</si>
  <si>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</si>
  <si>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</si>
  <si>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</si>
  <si>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</si>
  <si>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</si>
  <si>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</si>
  <si>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</si>
  <si>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</si>
  <si>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</si>
  <si>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</si>
  <si>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</si>
  <si>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</si>
  <si>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</si>
  <si>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</si>
  <si>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</si>
  <si>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</si>
  <si>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</si>
  <si>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</si>
  <si>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</si>
  <si>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</si>
  <si>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</si>
  <si>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</si>
  <si>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</si>
  <si>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</si>
  <si>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</si>
  <si>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</si>
  <si>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</si>
  <si>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</si>
  <si>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</si>
  <si>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</si>
  <si>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</si>
  <si>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</si>
  <si>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</si>
  <si>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</si>
  <si>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</si>
  <si>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</si>
  <si>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</si>
  <si>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</si>
  <si>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</si>
  <si>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</si>
  <si>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</si>
  <si>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</si>
  <si>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</si>
  <si>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</si>
  <si>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</si>
  <si>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</si>
  <si>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</si>
  <si>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</si>
  <si>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</si>
  <si>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</si>
  <si>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</si>
  <si>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</si>
  <si>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</si>
  <si>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</si>
  <si>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</si>
  <si>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</si>
  <si>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</si>
  <si>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</si>
  <si>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</si>
  <si>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</si>
  <si>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</si>
  <si>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</si>
  <si>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</si>
  <si>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</si>
  <si>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</si>
  <si>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</si>
  <si>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</si>
  <si>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Приложение 1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</si>
  <si>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</si>
  <si>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</si>
  <si>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утвержденный бюджет</t>
  </si>
  <si>
    <t>отклонение, тыс. руб.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</si>
  <si>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</si>
  <si>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</si>
  <si>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</si>
  <si>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</si>
  <si>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</si>
  <si>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</si>
  <si>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</si>
  <si>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</si>
  <si>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</si>
  <si>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</si>
  <si>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</si>
  <si>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</si>
  <si>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</si>
  <si>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</si>
  <si>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</si>
  <si>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от ________________ «О бюджете городского округа Ступино                                                                                                                                 </t>
  </si>
  <si>
    <t>Московской области на 2022 год и на плановый период 2023-2024 годов»</t>
  </si>
  <si>
    <t>от "____" _______________ 2022 № ________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</si>
  <si>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</si>
  <si>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</si>
  <si>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</si>
  <si>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</si>
  <si>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</si>
  <si>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</si>
  <si>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</si>
  <si>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</si>
  <si>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</si>
  <si>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</si>
  <si>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</si>
  <si>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</si>
  <si>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</si>
  <si>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модернизацию библиотек в части комплектования книжных фондов муниципальных общедоступных библиотек)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</si>
  <si>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</si>
  <si>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</si>
  <si>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</si>
  <si>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</si>
  <si>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</si>
  <si>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</si>
  <si>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уточнение март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</si>
  <si>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</si>
  <si>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</si>
  <si>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</si>
  <si>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</si>
  <si>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</si>
  <si>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</si>
  <si>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</si>
  <si>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</si>
  <si>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</si>
  <si>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</si>
  <si>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</si>
  <si>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</si>
  <si>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</si>
  <si>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</si>
  <si>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</si>
  <si>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</si>
  <si>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</si>
  <si>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</si>
  <si>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</si>
  <si>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</si>
  <si>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уточнение октябрь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</si>
  <si>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</si>
  <si>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</t>
    </r>
    <r>
      <rPr>
        <sz val="10"/>
        <color rgb="FFFF0000"/>
        <rFont val="Arial"/>
        <family val="2"/>
        <charset val="204"/>
      </rPr>
      <t>от 16.12.2021 № 629/65</t>
    </r>
    <r>
      <rPr>
        <sz val="10"/>
        <rFont val="Arial"/>
        <family val="2"/>
        <charset val="204"/>
      </rPr>
      <t xml:space="preserve"> «О бюджете городского округа Ступино Московской области на 2023 год и 
на плановый период 2024-2025 годов"
от "___" __________ 2023 № _______</t>
    </r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</si>
  <si>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</si>
  <si>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</si>
  <si>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</si>
  <si>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</si>
  <si>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</si>
  <si>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</si>
  <si>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</si>
  <si>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</si>
  <si>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</si>
  <si>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</si>
  <si>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</si>
  <si>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</si>
  <si>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</si>
  <si>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</si>
  <si>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</si>
  <si>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</si>
  <si>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</si>
  <si>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</si>
  <si>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</si>
  <si>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</si>
  <si>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</si>
  <si>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</si>
  <si>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</si>
  <si>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</si>
  <si>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</si>
  <si>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</si>
  <si>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</si>
  <si>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</si>
  <si>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</si>
  <si>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</si>
  <si>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</si>
  <si>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</si>
  <si>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</si>
  <si>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реализацию государственных программ субъектов Российской Федерации в области использования и охраны водных объектов (на капитальный ремонт гидротехнических сооружений, находящихся в муниципальной собственности, в том числе разработку проектной документации)</t>
  </si>
  <si>
    <t xml:space="preserve"> - на 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</si>
  <si>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</si>
  <si>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</si>
  <si>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</si>
  <si>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</si>
  <si>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</si>
  <si>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</si>
  <si>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
на плановый период 2024-2025 годов"
от "___" __________ 2022 № _______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</si>
  <si>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</si>
  <si>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</si>
  <si>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</si>
  <si>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</si>
  <si>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</si>
  <si>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</si>
  <si>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мероприятия по разработке проектно - сметной документации на проведение капитального ремонта зданий муниципальных общеобразовательных организаций </t>
  </si>
  <si>
    <t xml:space="preserve"> - на проведение капитального ремонта, технического переоснащения и благоустройство территории объектов культуры</t>
  </si>
  <si>
    <t xml:space="preserve"> - на благоустройство территори муниципальных общеобразовательных организаций, в зданиях которых выполнен капитальный ремонт </t>
  </si>
  <si>
    <t xml:space="preserve"> - на проведение капитального ремонта объектов физической культуры и спорта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</si>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</sst>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 Narrow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2"/>
    <xf numFmtId="164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6" fontId="4" fillId="0" borderId="2" applyFont="0" applyFill="0" applyBorder="0" applyAlignment="0" applyProtection="0"/>
    <xf numFmtId="0" fontId="4" fillId="0" borderId="2"/>
    <xf numFmtId="0" fontId="2" fillId="0" borderId="2"/>
  </cellStyleXfs>
  <cellXfs count="10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5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5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vertical="center" wrapText="1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5" xfId="1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65" fontId="8" fillId="0" borderId="3" xfId="2" applyNumberFormat="1" applyFont="1" applyFill="1" applyBorder="1" applyAlignment="1" applyProtection="1">
      <alignment horizontal="center" vertical="center"/>
    </xf>
    <xf numFmtId="1" fontId="13" fillId="0" borderId="1" xfId="1" applyNumberFormat="1" applyFont="1" applyFill="1" applyBorder="1" applyAlignment="1" applyProtection="1">
      <alignment horizontal="center" vertical="center" wrapText="1"/>
    </xf>
    <xf numFmtId="165" fontId="9" fillId="0" borderId="2" xfId="1" applyNumberFormat="1" applyFont="1" applyFill="1" applyAlignment="1">
      <alignment vertical="center" wrapText="1"/>
    </xf>
    <xf numFmtId="165" fontId="9" fillId="0" borderId="2" xfId="1" applyNumberFormat="1" applyFont="1" applyFill="1" applyAlignment="1">
      <alignment horizontal="center" vertical="center"/>
    </xf>
    <xf numFmtId="165" fontId="12" fillId="0" borderId="2" xfId="1" applyNumberFormat="1" applyFont="1" applyFill="1" applyAlignment="1">
      <alignment horizontal="center" vertical="center"/>
    </xf>
    <xf numFmtId="165" fontId="8" fillId="0" borderId="2" xfId="1" applyNumberFormat="1" applyFont="1" applyFill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7" fontId="9" fillId="0" borderId="2" xfId="1" applyNumberFormat="1" applyFont="1" applyFill="1" applyAlignment="1">
      <alignment vertical="center" wrapText="1"/>
    </xf>
    <xf numFmtId="167" fontId="9" fillId="0" borderId="2" xfId="1" applyNumberFormat="1" applyFont="1" applyFill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/>
    </xf>
    <xf numFmtId="167" fontId="18" fillId="0" borderId="2" xfId="1" applyNumberFormat="1" applyFont="1" applyFill="1" applyAlignment="1">
      <alignment horizontal="center" vertical="center" wrapText="1"/>
    </xf>
    <xf numFmtId="167" fontId="16" fillId="0" borderId="2" xfId="1" applyNumberFormat="1" applyFont="1" applyFill="1" applyAlignment="1">
      <alignment vertical="center" wrapText="1"/>
    </xf>
    <xf numFmtId="167" fontId="9" fillId="0" borderId="2" xfId="1" applyNumberFormat="1" applyFont="1" applyFill="1" applyAlignment="1">
      <alignment vertical="center"/>
    </xf>
    <xf numFmtId="167" fontId="8" fillId="0" borderId="2" xfId="1" applyNumberFormat="1" applyFont="1" applyFill="1" applyAlignment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9" fillId="0" borderId="2" xfId="1" applyNumberFormat="1" applyFont="1" applyFill="1" applyAlignment="1">
      <alignment vertical="center" wrapText="1"/>
    </xf>
    <xf numFmtId="167" fontId="8" fillId="0" borderId="1" xfId="2" applyNumberFormat="1" applyFont="1" applyBorder="1" applyAlignment="1">
      <alignment horizontal="center" vertical="center"/>
    </xf>
    <xf numFmtId="167" fontId="9" fillId="0" borderId="1" xfId="2" applyNumberFormat="1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7" fontId="16" fillId="0" borderId="2" xfId="1" applyNumberFormat="1" applyFont="1" applyFill="1" applyAlignment="1">
      <alignment horizontal="right" vertical="center" wrapText="1"/>
    </xf>
    <xf numFmtId="167" fontId="12" fillId="0" borderId="2" xfId="1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65" fontId="9" fillId="0" borderId="1" xfId="2" applyNumberFormat="1" applyFont="1" applyFill="1" applyBorder="1" applyAlignment="1" applyProtection="1">
      <alignment horizontal="center" vertical="center"/>
    </xf>
    <xf numFmtId="165" fontId="10" fillId="0" borderId="1" xfId="2" applyNumberFormat="1" applyFont="1" applyFill="1" applyBorder="1" applyAlignment="1" applyProtection="1">
      <alignment horizontal="center" vertical="center"/>
    </xf>
    <xf numFmtId="1" fontId="22" fillId="0" borderId="1" xfId="1" applyNumberFormat="1" applyFont="1" applyFill="1" applyBorder="1" applyAlignment="1" applyProtection="1">
      <alignment horizontal="center" vertical="center" wrapText="1"/>
    </xf>
    <xf numFmtId="167" fontId="23" fillId="0" borderId="1" xfId="2" applyNumberFormat="1" applyFont="1" applyBorder="1" applyAlignment="1">
      <alignment horizontal="center" vertical="center"/>
    </xf>
    <xf numFmtId="165" fontId="23" fillId="0" borderId="1" xfId="2" applyNumberFormat="1" applyFont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7" fontId="6" fillId="0" borderId="2" xfId="1" applyNumberFormat="1" applyFont="1" applyFill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167" fontId="8" fillId="0" borderId="3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5" fontId="6" fillId="0" borderId="2" xfId="1" applyNumberFormat="1" applyFont="1" applyFill="1" applyAlignment="1">
      <alignment horizontal="right" vertical="center" wrapText="1"/>
    </xf>
    <xf numFmtId="167" fontId="16" fillId="0" borderId="2" xfId="1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 wrapText="1"/>
    </xf>
  </cellXfs>
  <cellStyles count="16">
    <cellStyle name="Обычный" xfId="0" builtinId="0"/>
    <cellStyle name="Обычный 2" xfId="3" xr:uid="{00000000-0005-0000-0000-000001000000}"/>
    <cellStyle name="Обычный 2 2" xfId="4" xr:uid="{00000000-0005-0000-0000-000002000000}"/>
    <cellStyle name="Обычный 2 3" xfId="8" xr:uid="{00000000-0005-0000-0000-000003000000}"/>
    <cellStyle name="Обычный 3" xfId="7" xr:uid="{00000000-0005-0000-0000-000004000000}"/>
    <cellStyle name="Обычный 3 2" xfId="11" xr:uid="{00000000-0005-0000-0000-000005000000}"/>
    <cellStyle name="Обычный 3 3" xfId="15" xr:uid="{B3E5D3CF-59CC-4F17-ABDD-DEDD5FA4D50F}"/>
    <cellStyle name="Обычный 4" xfId="5" xr:uid="{00000000-0005-0000-0000-000006000000}"/>
    <cellStyle name="Обычный 4 2" xfId="10" xr:uid="{00000000-0005-0000-0000-000007000000}"/>
    <cellStyle name="Обычный 5" xfId="6" xr:uid="{00000000-0005-0000-0000-000008000000}"/>
    <cellStyle name="Обычный 5 2" xfId="14" xr:uid="{00000000-0005-0000-0000-000009000000}"/>
    <cellStyle name="Обычный 575 2 3 6 5" xfId="9" xr:uid="{00000000-0005-0000-0000-00000A000000}"/>
    <cellStyle name="Обычный 575 2 3 6 5 2" xfId="12" xr:uid="{00000000-0005-0000-0000-00000B000000}"/>
    <cellStyle name="Обычный_Прил 1_Доходы" xfId="1" xr:uid="{00000000-0005-0000-0000-00000C000000}"/>
    <cellStyle name="Финансовый 2" xfId="2" xr:uid="{00000000-0005-0000-0000-00000D000000}"/>
    <cellStyle name="Финансовый 3" xfId="13" xr:uid="{00000000-0005-0000-0000-00000E000000}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0"/>
  <sheetViews>
    <sheetView tabSelected="1" view="pageBreakPreview" topLeftCell="A240" zoomScaleNormal="100" zoomScaleSheetLayoutView="100" workbookViewId="0">
      <selection activeCell="B241" sqref="B241"/>
    </sheetView>
  </sheetViews>
  <sheetFormatPr defaultColWidth="9.140625" defaultRowHeight="5.65" customHeight="1" x14ac:dyDescent="0.25"/>
  <cols>
    <col min="1" max="1" width="30.140625" style="1" customWidth="1"/>
    <col min="2" max="2" width="75.85546875" style="1" customWidth="1"/>
    <col min="3" max="5" width="18.85546875" style="50" customWidth="1"/>
    <col min="6" max="8" width="18.85546875" style="70" hidden="1" customWidth="1"/>
    <col min="9" max="10" width="20.28515625" style="63" hidden="1" customWidth="1"/>
    <col min="11" max="11" width="20" style="63" hidden="1" customWidth="1"/>
    <col min="12" max="14" width="18.85546875" style="70" hidden="1" customWidth="1"/>
    <col min="15" max="17" width="19.28515625" style="63" hidden="1" customWidth="1"/>
    <col min="18" max="18" width="19.28515625" style="70" hidden="1" customWidth="1"/>
    <col min="19" max="20" width="18.85546875" style="70" hidden="1" customWidth="1"/>
    <col min="21" max="23" width="19.28515625" style="63" hidden="1" customWidth="1"/>
    <col min="24" max="26" width="14.7109375" style="50" hidden="1" customWidth="1"/>
    <col min="27" max="16384" width="9.140625" style="3"/>
  </cols>
  <sheetData>
    <row r="1" spans="1:26" ht="13.5" hidden="1" customHeight="1" x14ac:dyDescent="0.25">
      <c r="F1" s="107" t="s">
        <v>261</v>
      </c>
      <c r="G1" s="107"/>
      <c r="H1" s="107"/>
      <c r="L1" s="78"/>
      <c r="M1" s="78"/>
      <c r="N1" s="78"/>
      <c r="R1" s="107" t="s">
        <v>261</v>
      </c>
      <c r="S1" s="107"/>
      <c r="T1" s="107"/>
    </row>
    <row r="2" spans="1:26" ht="13.5" hidden="1" customHeight="1" x14ac:dyDescent="0.25">
      <c r="F2" s="107" t="s">
        <v>257</v>
      </c>
      <c r="G2" s="107"/>
      <c r="H2" s="107"/>
      <c r="L2" s="78"/>
      <c r="M2" s="78"/>
      <c r="N2" s="78"/>
      <c r="R2" s="107" t="s">
        <v>257</v>
      </c>
      <c r="S2" s="107"/>
      <c r="T2" s="107"/>
    </row>
    <row r="3" spans="1:26" ht="13.5" hidden="1" customHeight="1" x14ac:dyDescent="0.25">
      <c r="F3" s="107" t="s">
        <v>258</v>
      </c>
      <c r="G3" s="107"/>
      <c r="H3" s="107"/>
      <c r="L3" s="78"/>
      <c r="M3" s="78"/>
      <c r="N3" s="78"/>
      <c r="R3" s="107" t="s">
        <v>258</v>
      </c>
      <c r="S3" s="107"/>
      <c r="T3" s="107"/>
    </row>
    <row r="4" spans="1:26" ht="13.5" hidden="1" customHeight="1" x14ac:dyDescent="0.25">
      <c r="F4" s="107" t="s">
        <v>259</v>
      </c>
      <c r="G4" s="107"/>
      <c r="H4" s="107"/>
      <c r="L4" s="78"/>
      <c r="M4" s="78"/>
      <c r="N4" s="78"/>
      <c r="R4" s="107" t="s">
        <v>259</v>
      </c>
      <c r="S4" s="107"/>
      <c r="T4" s="107"/>
    </row>
    <row r="5" spans="1:26" ht="13.5" hidden="1" customHeight="1" x14ac:dyDescent="0.25">
      <c r="F5" s="107" t="s">
        <v>260</v>
      </c>
      <c r="G5" s="107"/>
      <c r="H5" s="107"/>
      <c r="L5" s="78"/>
      <c r="M5" s="78"/>
      <c r="N5" s="78"/>
      <c r="R5" s="107" t="s">
        <v>260</v>
      </c>
      <c r="S5" s="107"/>
      <c r="T5" s="107"/>
    </row>
    <row r="6" spans="1:26" ht="13.5" hidden="1" customHeight="1" x14ac:dyDescent="0.25">
      <c r="F6" s="107" t="s">
        <v>281</v>
      </c>
      <c r="G6" s="107"/>
      <c r="H6" s="107"/>
      <c r="L6" s="78"/>
      <c r="M6" s="78"/>
      <c r="N6" s="78"/>
      <c r="R6" s="107" t="s">
        <v>281</v>
      </c>
      <c r="S6" s="107"/>
      <c r="T6" s="107"/>
    </row>
    <row r="7" spans="1:26" ht="13.5" hidden="1" customHeight="1" x14ac:dyDescent="0.25">
      <c r="F7" s="107" t="s">
        <v>282</v>
      </c>
      <c r="G7" s="107"/>
      <c r="H7" s="107"/>
      <c r="L7" s="78"/>
      <c r="M7" s="78"/>
      <c r="N7" s="78"/>
      <c r="R7" s="107" t="s">
        <v>282</v>
      </c>
      <c r="S7" s="107"/>
      <c r="T7" s="107"/>
    </row>
    <row r="8" spans="1:26" ht="13.5" hidden="1" customHeight="1" x14ac:dyDescent="0.25">
      <c r="F8" s="107" t="s">
        <v>283</v>
      </c>
      <c r="G8" s="107"/>
      <c r="H8" s="107"/>
      <c r="L8" s="78"/>
      <c r="M8" s="78"/>
      <c r="N8" s="78"/>
      <c r="R8" s="107" t="s">
        <v>283</v>
      </c>
      <c r="S8" s="107"/>
      <c r="T8" s="107"/>
    </row>
    <row r="9" spans="1:26" ht="13.5" hidden="1" customHeight="1" x14ac:dyDescent="0.25">
      <c r="F9" s="69"/>
      <c r="G9" s="69"/>
      <c r="H9" s="69"/>
      <c r="L9" s="69"/>
      <c r="M9" s="69"/>
      <c r="N9" s="69"/>
      <c r="R9" s="69"/>
      <c r="S9" s="69"/>
      <c r="T9" s="69"/>
    </row>
    <row r="10" spans="1:26" ht="96.75" customHeight="1" x14ac:dyDescent="0.25">
      <c r="C10" s="106" t="s">
        <v>369</v>
      </c>
      <c r="D10" s="106"/>
      <c r="E10" s="106"/>
      <c r="F10" s="94" t="s">
        <v>327</v>
      </c>
      <c r="G10" s="94"/>
      <c r="H10" s="94"/>
      <c r="L10" s="94" t="s">
        <v>327</v>
      </c>
      <c r="M10" s="94"/>
      <c r="N10" s="94"/>
      <c r="R10" s="94" t="s">
        <v>327</v>
      </c>
      <c r="S10" s="94"/>
      <c r="T10" s="94"/>
    </row>
    <row r="11" spans="1:26" ht="13.5" customHeight="1" x14ac:dyDescent="0.25">
      <c r="F11" s="63"/>
      <c r="G11" s="63"/>
      <c r="H11" s="63"/>
      <c r="L11" s="63"/>
      <c r="M11" s="63"/>
      <c r="N11" s="63"/>
      <c r="R11" s="63"/>
      <c r="S11" s="63"/>
      <c r="T11" s="63"/>
    </row>
    <row r="12" spans="1:26" ht="84.75" hidden="1" customHeight="1" x14ac:dyDescent="0.25">
      <c r="C12" s="106"/>
      <c r="D12" s="106"/>
      <c r="E12" s="106"/>
      <c r="F12" s="94" t="s">
        <v>326</v>
      </c>
      <c r="G12" s="94"/>
      <c r="H12" s="94"/>
      <c r="L12" s="94" t="s">
        <v>326</v>
      </c>
      <c r="M12" s="94"/>
      <c r="N12" s="94"/>
      <c r="R12" s="94" t="s">
        <v>326</v>
      </c>
      <c r="S12" s="94"/>
      <c r="T12" s="94"/>
    </row>
    <row r="13" spans="1:26" ht="13.5" hidden="1" customHeight="1" x14ac:dyDescent="0.25"/>
    <row r="14" spans="1:26" ht="37.5" customHeight="1" x14ac:dyDescent="0.25">
      <c r="A14" s="105" t="s">
        <v>372</v>
      </c>
      <c r="B14" s="105"/>
      <c r="C14" s="105"/>
      <c r="D14" s="105"/>
      <c r="E14" s="105"/>
      <c r="F14" s="37"/>
      <c r="G14" s="37"/>
      <c r="H14" s="37"/>
      <c r="I14" s="64"/>
      <c r="J14" s="79"/>
      <c r="K14" s="64"/>
      <c r="L14" s="71"/>
      <c r="M14" s="71"/>
      <c r="N14" s="71"/>
      <c r="O14" s="64"/>
      <c r="P14" s="79"/>
      <c r="Q14" s="64"/>
      <c r="R14" s="71"/>
      <c r="S14" s="71"/>
      <c r="T14" s="71"/>
      <c r="U14" s="64"/>
      <c r="V14" s="79"/>
      <c r="W14" s="64"/>
      <c r="X14" s="51"/>
      <c r="Y14" s="52"/>
      <c r="Z14" s="51"/>
    </row>
    <row r="15" spans="1:26" ht="12.75" customHeight="1" x14ac:dyDescent="0.25">
      <c r="A15" s="54"/>
      <c r="B15" s="62"/>
      <c r="C15" s="53"/>
      <c r="D15" s="53"/>
      <c r="E15" s="53"/>
      <c r="F15" s="71"/>
      <c r="G15" s="71"/>
      <c r="H15" s="71"/>
      <c r="I15" s="68"/>
      <c r="J15" s="71"/>
      <c r="K15" s="68"/>
      <c r="L15" s="71"/>
      <c r="M15" s="71"/>
      <c r="N15" s="71"/>
      <c r="O15" s="68"/>
      <c r="P15" s="71"/>
      <c r="Q15" s="68"/>
      <c r="R15" s="71"/>
      <c r="S15" s="71"/>
      <c r="T15" s="71"/>
      <c r="U15" s="68"/>
      <c r="V15" s="71"/>
      <c r="W15" s="68"/>
      <c r="X15" s="53"/>
      <c r="Y15" s="53"/>
      <c r="Z15" s="53"/>
    </row>
    <row r="16" spans="1:26" s="7" customFormat="1" ht="30" hidden="1" customHeight="1" x14ac:dyDescent="0.25">
      <c r="A16" s="37"/>
      <c r="B16" s="37"/>
      <c r="C16" s="102" t="s">
        <v>264</v>
      </c>
      <c r="D16" s="102"/>
      <c r="E16" s="102"/>
      <c r="F16" s="103" t="s">
        <v>304</v>
      </c>
      <c r="G16" s="103"/>
      <c r="H16" s="103"/>
      <c r="I16" s="103" t="s">
        <v>265</v>
      </c>
      <c r="J16" s="103"/>
      <c r="K16" s="103"/>
      <c r="L16" s="103" t="s">
        <v>308</v>
      </c>
      <c r="M16" s="103"/>
      <c r="N16" s="103"/>
      <c r="O16" s="103" t="s">
        <v>265</v>
      </c>
      <c r="P16" s="103"/>
      <c r="Q16" s="103"/>
      <c r="R16" s="103" t="s">
        <v>325</v>
      </c>
      <c r="S16" s="103"/>
      <c r="T16" s="103"/>
      <c r="U16" s="103" t="s">
        <v>265</v>
      </c>
      <c r="V16" s="103"/>
      <c r="W16" s="103"/>
      <c r="X16" s="104" t="s">
        <v>271</v>
      </c>
      <c r="Y16" s="104"/>
      <c r="Z16" s="104"/>
    </row>
    <row r="17" spans="1:26" s="2" customFormat="1" ht="35.25" customHeight="1" x14ac:dyDescent="0.25">
      <c r="A17" s="96" t="s">
        <v>249</v>
      </c>
      <c r="B17" s="96" t="s">
        <v>248</v>
      </c>
      <c r="C17" s="97" t="s">
        <v>328</v>
      </c>
      <c r="D17" s="95" t="s">
        <v>250</v>
      </c>
      <c r="E17" s="95"/>
      <c r="F17" s="99" t="s">
        <v>328</v>
      </c>
      <c r="G17" s="101" t="s">
        <v>250</v>
      </c>
      <c r="H17" s="101"/>
      <c r="I17" s="99" t="s">
        <v>328</v>
      </c>
      <c r="J17" s="101" t="s">
        <v>250</v>
      </c>
      <c r="K17" s="101"/>
      <c r="L17" s="99" t="s">
        <v>328</v>
      </c>
      <c r="M17" s="101" t="s">
        <v>250</v>
      </c>
      <c r="N17" s="101"/>
      <c r="O17" s="99" t="s">
        <v>328</v>
      </c>
      <c r="P17" s="101" t="s">
        <v>250</v>
      </c>
      <c r="Q17" s="101"/>
      <c r="R17" s="99" t="s">
        <v>328</v>
      </c>
      <c r="S17" s="101" t="s">
        <v>250</v>
      </c>
      <c r="T17" s="101"/>
      <c r="U17" s="99" t="s">
        <v>328</v>
      </c>
      <c r="V17" s="101" t="s">
        <v>250</v>
      </c>
      <c r="W17" s="101"/>
      <c r="X17" s="95" t="s">
        <v>284</v>
      </c>
      <c r="Y17" s="95" t="s">
        <v>250</v>
      </c>
      <c r="Z17" s="95"/>
    </row>
    <row r="18" spans="1:26" s="54" customFormat="1" ht="38.25" customHeight="1" x14ac:dyDescent="0.25">
      <c r="A18" s="96"/>
      <c r="B18" s="96"/>
      <c r="C18" s="98"/>
      <c r="D18" s="86" t="s">
        <v>285</v>
      </c>
      <c r="E18" s="86" t="s">
        <v>329</v>
      </c>
      <c r="F18" s="100"/>
      <c r="G18" s="77" t="s">
        <v>285</v>
      </c>
      <c r="H18" s="77" t="s">
        <v>329</v>
      </c>
      <c r="I18" s="100"/>
      <c r="J18" s="77" t="s">
        <v>285</v>
      </c>
      <c r="K18" s="77" t="s">
        <v>329</v>
      </c>
      <c r="L18" s="100"/>
      <c r="M18" s="77" t="s">
        <v>285</v>
      </c>
      <c r="N18" s="77" t="s">
        <v>329</v>
      </c>
      <c r="O18" s="100"/>
      <c r="P18" s="77" t="s">
        <v>285</v>
      </c>
      <c r="Q18" s="77" t="s">
        <v>329</v>
      </c>
      <c r="R18" s="100"/>
      <c r="S18" s="77" t="s">
        <v>285</v>
      </c>
      <c r="T18" s="77" t="s">
        <v>329</v>
      </c>
      <c r="U18" s="100"/>
      <c r="V18" s="77" t="s">
        <v>285</v>
      </c>
      <c r="W18" s="77" t="s">
        <v>329</v>
      </c>
      <c r="X18" s="95"/>
      <c r="Y18" s="61" t="s">
        <v>247</v>
      </c>
      <c r="Z18" s="65" t="s">
        <v>285</v>
      </c>
    </row>
    <row r="19" spans="1:26" s="7" customFormat="1" ht="29.25" customHeight="1" x14ac:dyDescent="0.25">
      <c r="A19" s="20" t="s">
        <v>246</v>
      </c>
      <c r="B19" s="5" t="s">
        <v>245</v>
      </c>
      <c r="C19" s="6">
        <f t="shared" ref="C19:H19" si="0">C20+C27+C33+C44+C49+C56+C57+C74+C81+C105+C114+C115</f>
        <v>5461112.3450299995</v>
      </c>
      <c r="D19" s="6">
        <f t="shared" si="0"/>
        <v>4871308.3756300006</v>
      </c>
      <c r="E19" s="6">
        <f t="shared" si="0"/>
        <v>4871322.77563</v>
      </c>
      <c r="F19" s="38">
        <f t="shared" si="0"/>
        <v>6384</v>
      </c>
      <c r="G19" s="38">
        <f t="shared" si="0"/>
        <v>6384</v>
      </c>
      <c r="H19" s="38">
        <f t="shared" si="0"/>
        <v>6384</v>
      </c>
      <c r="I19" s="74">
        <f>F19-C19</f>
        <v>-5454728.3450299995</v>
      </c>
      <c r="J19" s="74">
        <f>G19-D19</f>
        <v>-4864924.3756300006</v>
      </c>
      <c r="K19" s="74">
        <f>H19-E19</f>
        <v>-4864938.77563</v>
      </c>
      <c r="L19" s="74">
        <f>L20+L27+L33+L44+L49+L56+L57+L74+L81+L105+L114+L115</f>
        <v>6384</v>
      </c>
      <c r="M19" s="74">
        <f>M20+M27+M33+M44+M49+M56+M57+M74+M81+M105+M114+M115</f>
        <v>6384</v>
      </c>
      <c r="N19" s="74">
        <f>N20+N27+N33+N44+N49+N56+N57+N74+N81+N105+N114+N115</f>
        <v>6384</v>
      </c>
      <c r="O19" s="74">
        <f>L19-F19</f>
        <v>0</v>
      </c>
      <c r="P19" s="74">
        <f>M19-G19</f>
        <v>0</v>
      </c>
      <c r="Q19" s="74">
        <f>N19-H19</f>
        <v>0</v>
      </c>
      <c r="R19" s="38">
        <f>R20+R27+R33+R44+R49+R56+R57+R74+R81+R105+R114+R115</f>
        <v>6384</v>
      </c>
      <c r="S19" s="38">
        <f>S20+S27+S33+S44+S49+S56+S57+S74+S81+S105+S114+S115</f>
        <v>6384</v>
      </c>
      <c r="T19" s="38">
        <f>T20+T27+T33+T44+T49+T56+T57+T74+T81+T105+T114+T115</f>
        <v>6384</v>
      </c>
      <c r="U19" s="74">
        <f t="shared" ref="U19:U50" si="1">R19-L19</f>
        <v>0</v>
      </c>
      <c r="V19" s="74">
        <f t="shared" ref="V19:V50" si="2">S19-M19</f>
        <v>0</v>
      </c>
      <c r="W19" s="74">
        <f t="shared" ref="W19:W50" si="3">T19-N19</f>
        <v>0</v>
      </c>
      <c r="X19" s="6"/>
      <c r="Y19" s="6"/>
      <c r="Z19" s="6"/>
    </row>
    <row r="20" spans="1:26" s="7" customFormat="1" ht="29.25" customHeight="1" x14ac:dyDescent="0.25">
      <c r="A20" s="4" t="s">
        <v>244</v>
      </c>
      <c r="B20" s="8" t="s">
        <v>243</v>
      </c>
      <c r="C20" s="6">
        <f t="shared" ref="C20:T20" si="4">C21</f>
        <v>3713184.5</v>
      </c>
      <c r="D20" s="6">
        <f t="shared" si="4"/>
        <v>3241698.7</v>
      </c>
      <c r="E20" s="6">
        <f t="shared" si="4"/>
        <v>3229711</v>
      </c>
      <c r="F20" s="38">
        <f t="shared" si="4"/>
        <v>0</v>
      </c>
      <c r="G20" s="38">
        <f t="shared" si="4"/>
        <v>0</v>
      </c>
      <c r="H20" s="38">
        <f t="shared" si="4"/>
        <v>0</v>
      </c>
      <c r="I20" s="74">
        <f t="shared" ref="I20:I58" si="5">F20-C20</f>
        <v>-3713184.5</v>
      </c>
      <c r="J20" s="74">
        <f t="shared" ref="J20:J90" si="6">G20-D20</f>
        <v>-3241698.7</v>
      </c>
      <c r="K20" s="74">
        <f t="shared" ref="K20:K90" si="7">H20-E20</f>
        <v>-3229711</v>
      </c>
      <c r="L20" s="74">
        <f t="shared" si="4"/>
        <v>0</v>
      </c>
      <c r="M20" s="74">
        <f t="shared" si="4"/>
        <v>0</v>
      </c>
      <c r="N20" s="74">
        <f t="shared" si="4"/>
        <v>0</v>
      </c>
      <c r="O20" s="74">
        <f t="shared" ref="O20:O90" si="8">L20-F20</f>
        <v>0</v>
      </c>
      <c r="P20" s="74">
        <f t="shared" ref="P20:P90" si="9">M20-G20</f>
        <v>0</v>
      </c>
      <c r="Q20" s="74">
        <f t="shared" ref="Q20:Q90" si="10">N20-H20</f>
        <v>0</v>
      </c>
      <c r="R20" s="38">
        <f t="shared" si="4"/>
        <v>0</v>
      </c>
      <c r="S20" s="38">
        <f t="shared" si="4"/>
        <v>0</v>
      </c>
      <c r="T20" s="38">
        <f t="shared" si="4"/>
        <v>0</v>
      </c>
      <c r="U20" s="74">
        <f t="shared" si="1"/>
        <v>0</v>
      </c>
      <c r="V20" s="74">
        <f t="shared" si="2"/>
        <v>0</v>
      </c>
      <c r="W20" s="74">
        <f t="shared" si="3"/>
        <v>0</v>
      </c>
      <c r="X20" s="48"/>
      <c r="Y20" s="48"/>
      <c r="Z20" s="48"/>
    </row>
    <row r="21" spans="1:26" ht="29.25" customHeight="1" x14ac:dyDescent="0.25">
      <c r="A21" s="9" t="s">
        <v>242</v>
      </c>
      <c r="B21" s="10" t="s">
        <v>241</v>
      </c>
      <c r="C21" s="88">
        <f>SUM(C22:C26)</f>
        <v>3713184.5</v>
      </c>
      <c r="D21" s="88">
        <f t="shared" ref="D21:E21" si="11">SUM(D22:D26)</f>
        <v>3241698.7</v>
      </c>
      <c r="E21" s="88">
        <f t="shared" si="11"/>
        <v>3229711</v>
      </c>
      <c r="F21" s="43">
        <f>SUM(F22:F26)</f>
        <v>0</v>
      </c>
      <c r="G21" s="43">
        <f t="shared" ref="G21:H21" si="12">SUM(G22:G26)</f>
        <v>0</v>
      </c>
      <c r="H21" s="43">
        <f t="shared" si="12"/>
        <v>0</v>
      </c>
      <c r="I21" s="75">
        <f t="shared" si="5"/>
        <v>-3713184.5</v>
      </c>
      <c r="J21" s="75">
        <f t="shared" si="6"/>
        <v>-3241698.7</v>
      </c>
      <c r="K21" s="75">
        <f t="shared" si="7"/>
        <v>-3229711</v>
      </c>
      <c r="L21" s="75">
        <f>SUM(L22:L26)</f>
        <v>0</v>
      </c>
      <c r="M21" s="75">
        <f t="shared" ref="M21:N21" si="13">SUM(M22:M26)</f>
        <v>0</v>
      </c>
      <c r="N21" s="75">
        <f t="shared" si="13"/>
        <v>0</v>
      </c>
      <c r="O21" s="75">
        <f t="shared" si="8"/>
        <v>0</v>
      </c>
      <c r="P21" s="75">
        <f t="shared" si="9"/>
        <v>0</v>
      </c>
      <c r="Q21" s="75">
        <f t="shared" si="10"/>
        <v>0</v>
      </c>
      <c r="R21" s="43">
        <f>SUM(R22:R26)</f>
        <v>0</v>
      </c>
      <c r="S21" s="43">
        <f t="shared" ref="S21:T21" si="14">SUM(S22:S26)</f>
        <v>0</v>
      </c>
      <c r="T21" s="43">
        <f t="shared" si="14"/>
        <v>0</v>
      </c>
      <c r="U21" s="75">
        <f t="shared" si="1"/>
        <v>0</v>
      </c>
      <c r="V21" s="75">
        <f t="shared" si="2"/>
        <v>0</v>
      </c>
      <c r="W21" s="75">
        <f t="shared" si="3"/>
        <v>0</v>
      </c>
      <c r="X21" s="47"/>
      <c r="Y21" s="47"/>
      <c r="Z21" s="47"/>
    </row>
    <row r="22" spans="1:26" s="13" customFormat="1" ht="80.25" hidden="1" customHeight="1" x14ac:dyDescent="0.25">
      <c r="A22" s="11" t="s">
        <v>240</v>
      </c>
      <c r="B22" s="12" t="s">
        <v>239</v>
      </c>
      <c r="C22" s="89">
        <v>3233884.5</v>
      </c>
      <c r="D22" s="89">
        <v>2858428.7</v>
      </c>
      <c r="E22" s="89">
        <v>2842170.3</v>
      </c>
      <c r="F22" s="45"/>
      <c r="G22" s="45"/>
      <c r="H22" s="45"/>
      <c r="I22" s="76">
        <f t="shared" si="5"/>
        <v>-3233884.5</v>
      </c>
      <c r="J22" s="76">
        <f t="shared" si="6"/>
        <v>-2858428.7</v>
      </c>
      <c r="K22" s="76">
        <f t="shared" si="7"/>
        <v>-2842170.3</v>
      </c>
      <c r="L22" s="76"/>
      <c r="M22" s="76"/>
      <c r="N22" s="76"/>
      <c r="O22" s="76">
        <f t="shared" si="8"/>
        <v>0</v>
      </c>
      <c r="P22" s="76">
        <f t="shared" si="9"/>
        <v>0</v>
      </c>
      <c r="Q22" s="76">
        <f t="shared" si="10"/>
        <v>0</v>
      </c>
      <c r="R22" s="45"/>
      <c r="S22" s="45"/>
      <c r="T22" s="45"/>
      <c r="U22" s="76">
        <f t="shared" si="1"/>
        <v>0</v>
      </c>
      <c r="V22" s="76">
        <f t="shared" si="2"/>
        <v>0</v>
      </c>
      <c r="W22" s="76">
        <f t="shared" si="3"/>
        <v>0</v>
      </c>
      <c r="X22" s="33"/>
      <c r="Y22" s="33"/>
      <c r="Z22" s="33"/>
    </row>
    <row r="23" spans="1:26" s="13" customFormat="1" ht="110.25" hidden="1" customHeight="1" x14ac:dyDescent="0.25">
      <c r="A23" s="11" t="s">
        <v>238</v>
      </c>
      <c r="B23" s="12" t="s">
        <v>237</v>
      </c>
      <c r="C23" s="89">
        <v>8700</v>
      </c>
      <c r="D23" s="89">
        <v>7025</v>
      </c>
      <c r="E23" s="89">
        <v>7126.7</v>
      </c>
      <c r="F23" s="45"/>
      <c r="G23" s="45"/>
      <c r="H23" s="45"/>
      <c r="I23" s="76">
        <f t="shared" si="5"/>
        <v>-8700</v>
      </c>
      <c r="J23" s="76">
        <f t="shared" si="6"/>
        <v>-7025</v>
      </c>
      <c r="K23" s="76">
        <f t="shared" si="7"/>
        <v>-7126.7</v>
      </c>
      <c r="L23" s="76"/>
      <c r="M23" s="76"/>
      <c r="N23" s="76"/>
      <c r="O23" s="76">
        <f t="shared" si="8"/>
        <v>0</v>
      </c>
      <c r="P23" s="76">
        <f t="shared" si="9"/>
        <v>0</v>
      </c>
      <c r="Q23" s="76">
        <f t="shared" si="10"/>
        <v>0</v>
      </c>
      <c r="R23" s="45"/>
      <c r="S23" s="45"/>
      <c r="T23" s="45"/>
      <c r="U23" s="76">
        <f t="shared" si="1"/>
        <v>0</v>
      </c>
      <c r="V23" s="76">
        <f t="shared" si="2"/>
        <v>0</v>
      </c>
      <c r="W23" s="76">
        <f t="shared" si="3"/>
        <v>0</v>
      </c>
      <c r="X23" s="33"/>
      <c r="Y23" s="33"/>
      <c r="Z23" s="33"/>
    </row>
    <row r="24" spans="1:26" s="13" customFormat="1" ht="52.5" hidden="1" customHeight="1" x14ac:dyDescent="0.25">
      <c r="A24" s="11" t="s">
        <v>236</v>
      </c>
      <c r="B24" s="12" t="s">
        <v>235</v>
      </c>
      <c r="C24" s="89">
        <v>33400</v>
      </c>
      <c r="D24" s="89">
        <v>26969.599999999999</v>
      </c>
      <c r="E24" s="89">
        <v>27360.1</v>
      </c>
      <c r="F24" s="45"/>
      <c r="G24" s="45"/>
      <c r="H24" s="45"/>
      <c r="I24" s="76">
        <f t="shared" si="5"/>
        <v>-33400</v>
      </c>
      <c r="J24" s="76">
        <f t="shared" si="6"/>
        <v>-26969.599999999999</v>
      </c>
      <c r="K24" s="76">
        <f t="shared" si="7"/>
        <v>-27360.1</v>
      </c>
      <c r="L24" s="76"/>
      <c r="M24" s="76"/>
      <c r="N24" s="76"/>
      <c r="O24" s="76">
        <f t="shared" si="8"/>
        <v>0</v>
      </c>
      <c r="P24" s="76">
        <f t="shared" si="9"/>
        <v>0</v>
      </c>
      <c r="Q24" s="76">
        <f t="shared" si="10"/>
        <v>0</v>
      </c>
      <c r="R24" s="45"/>
      <c r="S24" s="45"/>
      <c r="T24" s="45"/>
      <c r="U24" s="76">
        <f t="shared" si="1"/>
        <v>0</v>
      </c>
      <c r="V24" s="76">
        <f t="shared" si="2"/>
        <v>0</v>
      </c>
      <c r="W24" s="76">
        <f t="shared" si="3"/>
        <v>0</v>
      </c>
      <c r="X24" s="33"/>
      <c r="Y24" s="33"/>
      <c r="Z24" s="33"/>
    </row>
    <row r="25" spans="1:26" s="13" customFormat="1" ht="92.25" hidden="1" customHeight="1" x14ac:dyDescent="0.25">
      <c r="A25" s="11" t="s">
        <v>234</v>
      </c>
      <c r="B25" s="12" t="s">
        <v>233</v>
      </c>
      <c r="C25" s="89">
        <v>77200</v>
      </c>
      <c r="D25" s="89">
        <v>56492.1</v>
      </c>
      <c r="E25" s="89">
        <v>56050.6</v>
      </c>
      <c r="F25" s="45"/>
      <c r="G25" s="45"/>
      <c r="H25" s="45"/>
      <c r="I25" s="76">
        <f t="shared" si="5"/>
        <v>-77200</v>
      </c>
      <c r="J25" s="76">
        <f t="shared" si="6"/>
        <v>-56492.1</v>
      </c>
      <c r="K25" s="76">
        <f t="shared" si="7"/>
        <v>-56050.6</v>
      </c>
      <c r="L25" s="76"/>
      <c r="M25" s="76"/>
      <c r="N25" s="76"/>
      <c r="O25" s="76">
        <f t="shared" si="8"/>
        <v>0</v>
      </c>
      <c r="P25" s="76">
        <f t="shared" si="9"/>
        <v>0</v>
      </c>
      <c r="Q25" s="76">
        <f t="shared" si="10"/>
        <v>0</v>
      </c>
      <c r="R25" s="45"/>
      <c r="S25" s="45"/>
      <c r="T25" s="45"/>
      <c r="U25" s="76">
        <f t="shared" si="1"/>
        <v>0</v>
      </c>
      <c r="V25" s="76">
        <f t="shared" si="2"/>
        <v>0</v>
      </c>
      <c r="W25" s="76">
        <f t="shared" si="3"/>
        <v>0</v>
      </c>
      <c r="X25" s="33"/>
      <c r="Y25" s="33"/>
      <c r="Z25" s="33"/>
    </row>
    <row r="26" spans="1:26" s="13" customFormat="1" ht="51.75" hidden="1" customHeight="1" x14ac:dyDescent="0.25">
      <c r="A26" s="11" t="s">
        <v>252</v>
      </c>
      <c r="B26" s="12" t="s">
        <v>251</v>
      </c>
      <c r="C26" s="89">
        <v>360000</v>
      </c>
      <c r="D26" s="89">
        <v>292783.3</v>
      </c>
      <c r="E26" s="89">
        <v>297003.3</v>
      </c>
      <c r="F26" s="45"/>
      <c r="G26" s="45"/>
      <c r="H26" s="45"/>
      <c r="I26" s="76">
        <f t="shared" si="5"/>
        <v>-360000</v>
      </c>
      <c r="J26" s="76">
        <f t="shared" si="6"/>
        <v>-292783.3</v>
      </c>
      <c r="K26" s="76">
        <f t="shared" si="7"/>
        <v>-297003.3</v>
      </c>
      <c r="L26" s="76"/>
      <c r="M26" s="76"/>
      <c r="N26" s="76"/>
      <c r="O26" s="76">
        <f t="shared" si="8"/>
        <v>0</v>
      </c>
      <c r="P26" s="76">
        <f t="shared" si="9"/>
        <v>0</v>
      </c>
      <c r="Q26" s="76">
        <f t="shared" si="10"/>
        <v>0</v>
      </c>
      <c r="R26" s="45"/>
      <c r="S26" s="45"/>
      <c r="T26" s="45"/>
      <c r="U26" s="76">
        <f t="shared" si="1"/>
        <v>0</v>
      </c>
      <c r="V26" s="76">
        <f t="shared" si="2"/>
        <v>0</v>
      </c>
      <c r="W26" s="76">
        <f t="shared" si="3"/>
        <v>0</v>
      </c>
      <c r="X26" s="33"/>
      <c r="Y26" s="33"/>
      <c r="Z26" s="33"/>
    </row>
    <row r="27" spans="1:26" s="7" customFormat="1" ht="36.75" customHeight="1" x14ac:dyDescent="0.25">
      <c r="A27" s="14" t="s">
        <v>232</v>
      </c>
      <c r="B27" s="15" t="s">
        <v>231</v>
      </c>
      <c r="C27" s="6">
        <f t="shared" ref="C27:T27" si="15">C28</f>
        <v>108676</v>
      </c>
      <c r="D27" s="6">
        <f t="shared" si="15"/>
        <v>118471</v>
      </c>
      <c r="E27" s="6">
        <f t="shared" si="15"/>
        <v>125374</v>
      </c>
      <c r="F27" s="38">
        <f t="shared" si="15"/>
        <v>0</v>
      </c>
      <c r="G27" s="38">
        <f t="shared" si="15"/>
        <v>0</v>
      </c>
      <c r="H27" s="38">
        <f t="shared" si="15"/>
        <v>0</v>
      </c>
      <c r="I27" s="74">
        <f t="shared" si="5"/>
        <v>-108676</v>
      </c>
      <c r="J27" s="74">
        <f t="shared" si="6"/>
        <v>-118471</v>
      </c>
      <c r="K27" s="74">
        <f t="shared" si="7"/>
        <v>-125374</v>
      </c>
      <c r="L27" s="74">
        <f t="shared" si="15"/>
        <v>0</v>
      </c>
      <c r="M27" s="74">
        <f t="shared" si="15"/>
        <v>0</v>
      </c>
      <c r="N27" s="74">
        <f t="shared" si="15"/>
        <v>0</v>
      </c>
      <c r="O27" s="74">
        <f t="shared" si="8"/>
        <v>0</v>
      </c>
      <c r="P27" s="74">
        <f t="shared" si="9"/>
        <v>0</v>
      </c>
      <c r="Q27" s="74">
        <f t="shared" si="10"/>
        <v>0</v>
      </c>
      <c r="R27" s="38">
        <f t="shared" si="15"/>
        <v>0</v>
      </c>
      <c r="S27" s="38">
        <f t="shared" si="15"/>
        <v>0</v>
      </c>
      <c r="T27" s="38">
        <f t="shared" si="15"/>
        <v>0</v>
      </c>
      <c r="U27" s="74">
        <f t="shared" si="1"/>
        <v>0</v>
      </c>
      <c r="V27" s="74">
        <f t="shared" si="2"/>
        <v>0</v>
      </c>
      <c r="W27" s="74">
        <f t="shared" si="3"/>
        <v>0</v>
      </c>
      <c r="X27" s="48"/>
      <c r="Y27" s="48"/>
      <c r="Z27" s="48"/>
    </row>
    <row r="28" spans="1:26" ht="36.75" customHeight="1" x14ac:dyDescent="0.25">
      <c r="A28" s="9" t="s">
        <v>230</v>
      </c>
      <c r="B28" s="10" t="s">
        <v>229</v>
      </c>
      <c r="C28" s="88">
        <f t="shared" ref="C28:N28" si="16">SUM(C29:C32)</f>
        <v>108676</v>
      </c>
      <c r="D28" s="88">
        <f t="shared" si="16"/>
        <v>118471</v>
      </c>
      <c r="E28" s="88">
        <f t="shared" si="16"/>
        <v>125374</v>
      </c>
      <c r="F28" s="43">
        <f t="shared" si="16"/>
        <v>0</v>
      </c>
      <c r="G28" s="43">
        <f t="shared" si="16"/>
        <v>0</v>
      </c>
      <c r="H28" s="43">
        <f t="shared" si="16"/>
        <v>0</v>
      </c>
      <c r="I28" s="75">
        <f t="shared" si="5"/>
        <v>-108676</v>
      </c>
      <c r="J28" s="75">
        <f t="shared" si="6"/>
        <v>-118471</v>
      </c>
      <c r="K28" s="75">
        <f t="shared" si="7"/>
        <v>-125374</v>
      </c>
      <c r="L28" s="75">
        <f t="shared" si="16"/>
        <v>0</v>
      </c>
      <c r="M28" s="75">
        <f t="shared" si="16"/>
        <v>0</v>
      </c>
      <c r="N28" s="75">
        <f t="shared" si="16"/>
        <v>0</v>
      </c>
      <c r="O28" s="75">
        <f t="shared" si="8"/>
        <v>0</v>
      </c>
      <c r="P28" s="75">
        <f t="shared" si="9"/>
        <v>0</v>
      </c>
      <c r="Q28" s="75">
        <f t="shared" si="10"/>
        <v>0</v>
      </c>
      <c r="R28" s="43">
        <f t="shared" ref="R28:T28" si="17">SUM(R29:R32)</f>
        <v>0</v>
      </c>
      <c r="S28" s="43">
        <f t="shared" si="17"/>
        <v>0</v>
      </c>
      <c r="T28" s="43">
        <f t="shared" si="17"/>
        <v>0</v>
      </c>
      <c r="U28" s="75">
        <f t="shared" si="1"/>
        <v>0</v>
      </c>
      <c r="V28" s="75">
        <f t="shared" si="2"/>
        <v>0</v>
      </c>
      <c r="W28" s="75">
        <f t="shared" si="3"/>
        <v>0</v>
      </c>
      <c r="X28" s="47"/>
      <c r="Y28" s="47"/>
      <c r="Z28" s="47"/>
    </row>
    <row r="29" spans="1:26" s="13" customFormat="1" ht="112.5" hidden="1" customHeight="1" x14ac:dyDescent="0.25">
      <c r="A29" s="11" t="s">
        <v>228</v>
      </c>
      <c r="B29" s="12" t="s">
        <v>227</v>
      </c>
      <c r="C29" s="89">
        <v>52403</v>
      </c>
      <c r="D29" s="89">
        <v>57408</v>
      </c>
      <c r="E29" s="89">
        <v>60895</v>
      </c>
      <c r="F29" s="45"/>
      <c r="G29" s="45"/>
      <c r="H29" s="45"/>
      <c r="I29" s="76">
        <f t="shared" si="5"/>
        <v>-52403</v>
      </c>
      <c r="J29" s="76">
        <f t="shared" si="6"/>
        <v>-57408</v>
      </c>
      <c r="K29" s="76">
        <f t="shared" si="7"/>
        <v>-60895</v>
      </c>
      <c r="L29" s="76"/>
      <c r="M29" s="76"/>
      <c r="N29" s="76"/>
      <c r="O29" s="76">
        <f t="shared" si="8"/>
        <v>0</v>
      </c>
      <c r="P29" s="76">
        <f t="shared" si="9"/>
        <v>0</v>
      </c>
      <c r="Q29" s="76">
        <f t="shared" si="10"/>
        <v>0</v>
      </c>
      <c r="R29" s="45"/>
      <c r="S29" s="45"/>
      <c r="T29" s="45"/>
      <c r="U29" s="76">
        <f t="shared" si="1"/>
        <v>0</v>
      </c>
      <c r="V29" s="76">
        <f t="shared" si="2"/>
        <v>0</v>
      </c>
      <c r="W29" s="76">
        <f t="shared" si="3"/>
        <v>0</v>
      </c>
      <c r="X29" s="33"/>
      <c r="Y29" s="33"/>
      <c r="Z29" s="33"/>
    </row>
    <row r="30" spans="1:26" s="13" customFormat="1" ht="126" hidden="1" customHeight="1" x14ac:dyDescent="0.25">
      <c r="A30" s="11" t="s">
        <v>226</v>
      </c>
      <c r="B30" s="12" t="s">
        <v>225</v>
      </c>
      <c r="C30" s="89">
        <v>300</v>
      </c>
      <c r="D30" s="89">
        <v>328</v>
      </c>
      <c r="E30" s="89">
        <v>347</v>
      </c>
      <c r="F30" s="45"/>
      <c r="G30" s="45"/>
      <c r="H30" s="45"/>
      <c r="I30" s="76">
        <f t="shared" si="5"/>
        <v>-300</v>
      </c>
      <c r="J30" s="76">
        <f t="shared" si="6"/>
        <v>-328</v>
      </c>
      <c r="K30" s="76">
        <f t="shared" si="7"/>
        <v>-347</v>
      </c>
      <c r="L30" s="76"/>
      <c r="M30" s="76"/>
      <c r="N30" s="76"/>
      <c r="O30" s="76">
        <f t="shared" si="8"/>
        <v>0</v>
      </c>
      <c r="P30" s="76">
        <f t="shared" si="9"/>
        <v>0</v>
      </c>
      <c r="Q30" s="76">
        <f t="shared" si="10"/>
        <v>0</v>
      </c>
      <c r="R30" s="45"/>
      <c r="S30" s="45"/>
      <c r="T30" s="45"/>
      <c r="U30" s="76">
        <f t="shared" si="1"/>
        <v>0</v>
      </c>
      <c r="V30" s="76">
        <f t="shared" si="2"/>
        <v>0</v>
      </c>
      <c r="W30" s="76">
        <f t="shared" si="3"/>
        <v>0</v>
      </c>
      <c r="X30" s="33"/>
      <c r="Y30" s="33"/>
      <c r="Z30" s="33"/>
    </row>
    <row r="31" spans="1:26" s="13" customFormat="1" ht="124.5" hidden="1" customHeight="1" x14ac:dyDescent="0.25">
      <c r="A31" s="11" t="s">
        <v>224</v>
      </c>
      <c r="B31" s="12" t="s">
        <v>223</v>
      </c>
      <c r="C31" s="89">
        <v>62105</v>
      </c>
      <c r="D31" s="89">
        <v>67367</v>
      </c>
      <c r="E31" s="89">
        <v>70764</v>
      </c>
      <c r="F31" s="45"/>
      <c r="G31" s="45"/>
      <c r="H31" s="45"/>
      <c r="I31" s="76">
        <f t="shared" si="5"/>
        <v>-62105</v>
      </c>
      <c r="J31" s="76">
        <f t="shared" si="6"/>
        <v>-67367</v>
      </c>
      <c r="K31" s="76">
        <f t="shared" si="7"/>
        <v>-70764</v>
      </c>
      <c r="L31" s="76"/>
      <c r="M31" s="76"/>
      <c r="N31" s="76"/>
      <c r="O31" s="76">
        <f t="shared" si="8"/>
        <v>0</v>
      </c>
      <c r="P31" s="76">
        <f t="shared" si="9"/>
        <v>0</v>
      </c>
      <c r="Q31" s="76">
        <f t="shared" si="10"/>
        <v>0</v>
      </c>
      <c r="R31" s="45"/>
      <c r="S31" s="45"/>
      <c r="T31" s="45"/>
      <c r="U31" s="76">
        <f t="shared" si="1"/>
        <v>0</v>
      </c>
      <c r="V31" s="76">
        <f t="shared" si="2"/>
        <v>0</v>
      </c>
      <c r="W31" s="76">
        <f t="shared" si="3"/>
        <v>0</v>
      </c>
      <c r="X31" s="33"/>
      <c r="Y31" s="33"/>
      <c r="Z31" s="33"/>
    </row>
    <row r="32" spans="1:26" s="13" customFormat="1" ht="112.5" hidden="1" customHeight="1" x14ac:dyDescent="0.25">
      <c r="A32" s="11" t="s">
        <v>222</v>
      </c>
      <c r="B32" s="12" t="s">
        <v>221</v>
      </c>
      <c r="C32" s="89">
        <v>-6132</v>
      </c>
      <c r="D32" s="89">
        <v>-6632</v>
      </c>
      <c r="E32" s="89">
        <v>-6632</v>
      </c>
      <c r="F32" s="45"/>
      <c r="G32" s="45"/>
      <c r="H32" s="45"/>
      <c r="I32" s="76">
        <f t="shared" si="5"/>
        <v>6132</v>
      </c>
      <c r="J32" s="76">
        <f t="shared" si="6"/>
        <v>6632</v>
      </c>
      <c r="K32" s="76">
        <f t="shared" si="7"/>
        <v>6632</v>
      </c>
      <c r="L32" s="76"/>
      <c r="M32" s="76"/>
      <c r="N32" s="76"/>
      <c r="O32" s="76">
        <f t="shared" si="8"/>
        <v>0</v>
      </c>
      <c r="P32" s="76">
        <f t="shared" si="9"/>
        <v>0</v>
      </c>
      <c r="Q32" s="76">
        <f t="shared" si="10"/>
        <v>0</v>
      </c>
      <c r="R32" s="45"/>
      <c r="S32" s="45"/>
      <c r="T32" s="45"/>
      <c r="U32" s="76">
        <f t="shared" si="1"/>
        <v>0</v>
      </c>
      <c r="V32" s="76">
        <f t="shared" si="2"/>
        <v>0</v>
      </c>
      <c r="W32" s="76">
        <f t="shared" si="3"/>
        <v>0</v>
      </c>
      <c r="X32" s="33"/>
      <c r="Y32" s="33"/>
      <c r="Z32" s="33"/>
    </row>
    <row r="33" spans="1:26" s="7" customFormat="1" ht="29.25" customHeight="1" x14ac:dyDescent="0.25">
      <c r="A33" s="4" t="s">
        <v>220</v>
      </c>
      <c r="B33" s="8" t="s">
        <v>219</v>
      </c>
      <c r="C33" s="6">
        <f>C34+C40+C41+C42+C43</f>
        <v>382007</v>
      </c>
      <c r="D33" s="6">
        <f t="shared" ref="D33:H33" si="18">D34+D40+D41+D42+D43</f>
        <v>384574</v>
      </c>
      <c r="E33" s="6">
        <f t="shared" si="18"/>
        <v>387270</v>
      </c>
      <c r="F33" s="38">
        <f t="shared" si="18"/>
        <v>0</v>
      </c>
      <c r="G33" s="38">
        <f t="shared" si="18"/>
        <v>0</v>
      </c>
      <c r="H33" s="38">
        <f t="shared" si="18"/>
        <v>0</v>
      </c>
      <c r="I33" s="74">
        <f t="shared" si="5"/>
        <v>-382007</v>
      </c>
      <c r="J33" s="74">
        <f t="shared" si="6"/>
        <v>-384574</v>
      </c>
      <c r="K33" s="74">
        <f t="shared" si="7"/>
        <v>-387270</v>
      </c>
      <c r="L33" s="38">
        <f t="shared" ref="L33" si="19">L34+L40+L41+L42+L43</f>
        <v>0</v>
      </c>
      <c r="M33" s="38">
        <f t="shared" ref="M33" si="20">M34+M40+M41+M42+M43</f>
        <v>0</v>
      </c>
      <c r="N33" s="38">
        <f t="shared" ref="N33" si="21">N34+N40+N41+N42+N43</f>
        <v>0</v>
      </c>
      <c r="O33" s="74">
        <f t="shared" si="8"/>
        <v>0</v>
      </c>
      <c r="P33" s="74">
        <f t="shared" si="9"/>
        <v>0</v>
      </c>
      <c r="Q33" s="74">
        <f t="shared" si="10"/>
        <v>0</v>
      </c>
      <c r="R33" s="38">
        <f t="shared" ref="R33" si="22">R34+R40+R41+R42+R43</f>
        <v>0</v>
      </c>
      <c r="S33" s="38">
        <f t="shared" ref="S33" si="23">S34+S40+S41+S42+S43</f>
        <v>0</v>
      </c>
      <c r="T33" s="38">
        <f t="shared" ref="T33" si="24">T34+T40+T41+T42+T43</f>
        <v>0</v>
      </c>
      <c r="U33" s="74">
        <f t="shared" si="1"/>
        <v>0</v>
      </c>
      <c r="V33" s="74">
        <f t="shared" si="2"/>
        <v>0</v>
      </c>
      <c r="W33" s="74">
        <f t="shared" si="3"/>
        <v>0</v>
      </c>
      <c r="X33" s="48"/>
      <c r="Y33" s="48"/>
      <c r="Z33" s="48"/>
    </row>
    <row r="34" spans="1:26" ht="36.75" customHeight="1" x14ac:dyDescent="0.25">
      <c r="A34" s="9" t="s">
        <v>218</v>
      </c>
      <c r="B34" s="10" t="s">
        <v>217</v>
      </c>
      <c r="C34" s="88">
        <f t="shared" ref="C34:H34" si="25">SUM(C35:C39)</f>
        <v>330662</v>
      </c>
      <c r="D34" s="88">
        <f t="shared" si="25"/>
        <v>330662</v>
      </c>
      <c r="E34" s="88">
        <f t="shared" si="25"/>
        <v>330662</v>
      </c>
      <c r="F34" s="43">
        <f t="shared" si="25"/>
        <v>0</v>
      </c>
      <c r="G34" s="43">
        <f t="shared" si="25"/>
        <v>0</v>
      </c>
      <c r="H34" s="43">
        <f t="shared" si="25"/>
        <v>0</v>
      </c>
      <c r="I34" s="75">
        <f t="shared" si="5"/>
        <v>-330662</v>
      </c>
      <c r="J34" s="75">
        <f t="shared" si="6"/>
        <v>-330662</v>
      </c>
      <c r="K34" s="75">
        <f t="shared" si="7"/>
        <v>-330662</v>
      </c>
      <c r="L34" s="75">
        <f t="shared" ref="L34:N34" si="26">SUM(L35:L39)</f>
        <v>0</v>
      </c>
      <c r="M34" s="75">
        <f t="shared" si="26"/>
        <v>0</v>
      </c>
      <c r="N34" s="75">
        <f t="shared" si="26"/>
        <v>0</v>
      </c>
      <c r="O34" s="75">
        <f t="shared" si="8"/>
        <v>0</v>
      </c>
      <c r="P34" s="75">
        <f t="shared" si="9"/>
        <v>0</v>
      </c>
      <c r="Q34" s="75">
        <f t="shared" si="10"/>
        <v>0</v>
      </c>
      <c r="R34" s="43">
        <f t="shared" ref="R34:T34" si="27">SUM(R35:R39)</f>
        <v>0</v>
      </c>
      <c r="S34" s="43">
        <f t="shared" si="27"/>
        <v>0</v>
      </c>
      <c r="T34" s="43">
        <f t="shared" si="27"/>
        <v>0</v>
      </c>
      <c r="U34" s="75">
        <f t="shared" si="1"/>
        <v>0</v>
      </c>
      <c r="V34" s="75">
        <f t="shared" si="2"/>
        <v>0</v>
      </c>
      <c r="W34" s="75">
        <f t="shared" si="3"/>
        <v>0</v>
      </c>
      <c r="X34" s="47"/>
      <c r="Y34" s="47"/>
      <c r="Z34" s="47"/>
    </row>
    <row r="35" spans="1:26" s="13" customFormat="1" ht="35.25" hidden="1" customHeight="1" x14ac:dyDescent="0.25">
      <c r="A35" s="11" t="s">
        <v>216</v>
      </c>
      <c r="B35" s="12" t="s">
        <v>215</v>
      </c>
      <c r="C35" s="89">
        <v>254610</v>
      </c>
      <c r="D35" s="89">
        <v>254610</v>
      </c>
      <c r="E35" s="89">
        <v>254610</v>
      </c>
      <c r="F35" s="45"/>
      <c r="G35" s="45"/>
      <c r="H35" s="45"/>
      <c r="I35" s="76">
        <f t="shared" si="5"/>
        <v>-254610</v>
      </c>
      <c r="J35" s="76">
        <f t="shared" si="6"/>
        <v>-254610</v>
      </c>
      <c r="K35" s="76">
        <f t="shared" si="7"/>
        <v>-254610</v>
      </c>
      <c r="L35" s="76"/>
      <c r="M35" s="76"/>
      <c r="N35" s="76"/>
      <c r="O35" s="76">
        <f t="shared" si="8"/>
        <v>0</v>
      </c>
      <c r="P35" s="76">
        <f t="shared" si="9"/>
        <v>0</v>
      </c>
      <c r="Q35" s="76">
        <f t="shared" si="10"/>
        <v>0</v>
      </c>
      <c r="R35" s="45"/>
      <c r="S35" s="45"/>
      <c r="T35" s="45"/>
      <c r="U35" s="76">
        <f t="shared" si="1"/>
        <v>0</v>
      </c>
      <c r="V35" s="76">
        <f t="shared" si="2"/>
        <v>0</v>
      </c>
      <c r="W35" s="76">
        <f t="shared" si="3"/>
        <v>0</v>
      </c>
      <c r="X35" s="33"/>
      <c r="Y35" s="33"/>
      <c r="Z35" s="33"/>
    </row>
    <row r="36" spans="1:26" s="13" customFormat="1" ht="50.25" hidden="1" customHeight="1" x14ac:dyDescent="0.25">
      <c r="A36" s="11" t="s">
        <v>214</v>
      </c>
      <c r="B36" s="12" t="s">
        <v>213</v>
      </c>
      <c r="C36" s="89"/>
      <c r="D36" s="89"/>
      <c r="E36" s="89"/>
      <c r="F36" s="45"/>
      <c r="G36" s="45"/>
      <c r="H36" s="45"/>
      <c r="I36" s="76">
        <f t="shared" si="5"/>
        <v>0</v>
      </c>
      <c r="J36" s="76">
        <f t="shared" si="6"/>
        <v>0</v>
      </c>
      <c r="K36" s="76">
        <f t="shared" si="7"/>
        <v>0</v>
      </c>
      <c r="L36" s="76"/>
      <c r="M36" s="76"/>
      <c r="N36" s="76"/>
      <c r="O36" s="76">
        <f t="shared" si="8"/>
        <v>0</v>
      </c>
      <c r="P36" s="76">
        <f t="shared" si="9"/>
        <v>0</v>
      </c>
      <c r="Q36" s="76">
        <f t="shared" si="10"/>
        <v>0</v>
      </c>
      <c r="R36" s="45"/>
      <c r="S36" s="45"/>
      <c r="T36" s="45"/>
      <c r="U36" s="76">
        <f t="shared" si="1"/>
        <v>0</v>
      </c>
      <c r="V36" s="76">
        <f t="shared" si="2"/>
        <v>0</v>
      </c>
      <c r="W36" s="76">
        <f t="shared" si="3"/>
        <v>0</v>
      </c>
      <c r="X36" s="33"/>
      <c r="Y36" s="33"/>
      <c r="Z36" s="33"/>
    </row>
    <row r="37" spans="1:26" s="13" customFormat="1" ht="66.75" hidden="1" customHeight="1" x14ac:dyDescent="0.25">
      <c r="A37" s="11" t="s">
        <v>212</v>
      </c>
      <c r="B37" s="12" t="s">
        <v>211</v>
      </c>
      <c r="C37" s="89">
        <v>76052</v>
      </c>
      <c r="D37" s="89">
        <v>76052</v>
      </c>
      <c r="E37" s="89">
        <v>76052</v>
      </c>
      <c r="F37" s="45"/>
      <c r="G37" s="45"/>
      <c r="H37" s="45"/>
      <c r="I37" s="76">
        <f t="shared" si="5"/>
        <v>-76052</v>
      </c>
      <c r="J37" s="76">
        <f t="shared" si="6"/>
        <v>-76052</v>
      </c>
      <c r="K37" s="76">
        <f t="shared" si="7"/>
        <v>-76052</v>
      </c>
      <c r="L37" s="76"/>
      <c r="M37" s="76"/>
      <c r="N37" s="76"/>
      <c r="O37" s="76">
        <f t="shared" si="8"/>
        <v>0</v>
      </c>
      <c r="P37" s="76">
        <f t="shared" si="9"/>
        <v>0</v>
      </c>
      <c r="Q37" s="76">
        <f t="shared" si="10"/>
        <v>0</v>
      </c>
      <c r="R37" s="45"/>
      <c r="S37" s="45"/>
      <c r="T37" s="45"/>
      <c r="U37" s="76">
        <f t="shared" si="1"/>
        <v>0</v>
      </c>
      <c r="V37" s="76">
        <f t="shared" si="2"/>
        <v>0</v>
      </c>
      <c r="W37" s="76">
        <f t="shared" si="3"/>
        <v>0</v>
      </c>
      <c r="X37" s="33"/>
      <c r="Y37" s="33"/>
      <c r="Z37" s="33"/>
    </row>
    <row r="38" spans="1:26" s="13" customFormat="1" ht="66.75" hidden="1" customHeight="1" x14ac:dyDescent="0.25">
      <c r="A38" s="11" t="s">
        <v>210</v>
      </c>
      <c r="B38" s="12" t="s">
        <v>209</v>
      </c>
      <c r="C38" s="89"/>
      <c r="D38" s="89"/>
      <c r="E38" s="89"/>
      <c r="F38" s="45"/>
      <c r="G38" s="45"/>
      <c r="H38" s="45"/>
      <c r="I38" s="76">
        <f t="shared" si="5"/>
        <v>0</v>
      </c>
      <c r="J38" s="76">
        <f t="shared" si="6"/>
        <v>0</v>
      </c>
      <c r="K38" s="76">
        <f t="shared" si="7"/>
        <v>0</v>
      </c>
      <c r="L38" s="76"/>
      <c r="M38" s="76"/>
      <c r="N38" s="76"/>
      <c r="O38" s="76">
        <f t="shared" si="8"/>
        <v>0</v>
      </c>
      <c r="P38" s="76">
        <f t="shared" si="9"/>
        <v>0</v>
      </c>
      <c r="Q38" s="76">
        <f t="shared" si="10"/>
        <v>0</v>
      </c>
      <c r="R38" s="45"/>
      <c r="S38" s="45"/>
      <c r="T38" s="45"/>
      <c r="U38" s="76">
        <f t="shared" si="1"/>
        <v>0</v>
      </c>
      <c r="V38" s="76">
        <f t="shared" si="2"/>
        <v>0</v>
      </c>
      <c r="W38" s="76">
        <f t="shared" si="3"/>
        <v>0</v>
      </c>
      <c r="X38" s="33"/>
      <c r="Y38" s="33"/>
      <c r="Z38" s="33"/>
    </row>
    <row r="39" spans="1:26" s="13" customFormat="1" ht="50.25" hidden="1" customHeight="1" x14ac:dyDescent="0.25">
      <c r="A39" s="11" t="s">
        <v>208</v>
      </c>
      <c r="B39" s="12" t="s">
        <v>207</v>
      </c>
      <c r="C39" s="89"/>
      <c r="D39" s="89"/>
      <c r="E39" s="89"/>
      <c r="F39" s="45"/>
      <c r="G39" s="45"/>
      <c r="H39" s="45"/>
      <c r="I39" s="76">
        <f t="shared" si="5"/>
        <v>0</v>
      </c>
      <c r="J39" s="76">
        <f t="shared" si="6"/>
        <v>0</v>
      </c>
      <c r="K39" s="76">
        <f t="shared" si="7"/>
        <v>0</v>
      </c>
      <c r="L39" s="76"/>
      <c r="M39" s="76"/>
      <c r="N39" s="76"/>
      <c r="O39" s="76">
        <f t="shared" si="8"/>
        <v>0</v>
      </c>
      <c r="P39" s="76">
        <f t="shared" si="9"/>
        <v>0</v>
      </c>
      <c r="Q39" s="76">
        <f t="shared" si="10"/>
        <v>0</v>
      </c>
      <c r="R39" s="45"/>
      <c r="S39" s="45"/>
      <c r="T39" s="45"/>
      <c r="U39" s="76">
        <f t="shared" si="1"/>
        <v>0</v>
      </c>
      <c r="V39" s="76">
        <f t="shared" si="2"/>
        <v>0</v>
      </c>
      <c r="W39" s="76">
        <f t="shared" si="3"/>
        <v>0</v>
      </c>
      <c r="X39" s="33"/>
      <c r="Y39" s="33"/>
      <c r="Z39" s="33"/>
    </row>
    <row r="40" spans="1:26" ht="36.75" hidden="1" customHeight="1" x14ac:dyDescent="0.25">
      <c r="A40" s="9" t="s">
        <v>206</v>
      </c>
      <c r="B40" s="10" t="s">
        <v>205</v>
      </c>
      <c r="C40" s="88"/>
      <c r="D40" s="88"/>
      <c r="E40" s="88"/>
      <c r="F40" s="43"/>
      <c r="G40" s="43"/>
      <c r="H40" s="43"/>
      <c r="I40" s="75">
        <f t="shared" si="5"/>
        <v>0</v>
      </c>
      <c r="J40" s="75">
        <f t="shared" si="6"/>
        <v>0</v>
      </c>
      <c r="K40" s="75">
        <f t="shared" si="7"/>
        <v>0</v>
      </c>
      <c r="L40" s="75"/>
      <c r="M40" s="75"/>
      <c r="N40" s="75"/>
      <c r="O40" s="75">
        <f t="shared" si="8"/>
        <v>0</v>
      </c>
      <c r="P40" s="75">
        <f t="shared" si="9"/>
        <v>0</v>
      </c>
      <c r="Q40" s="75">
        <f t="shared" si="10"/>
        <v>0</v>
      </c>
      <c r="R40" s="43"/>
      <c r="S40" s="43"/>
      <c r="T40" s="43"/>
      <c r="U40" s="75">
        <f t="shared" si="1"/>
        <v>0</v>
      </c>
      <c r="V40" s="75">
        <f t="shared" si="2"/>
        <v>0</v>
      </c>
      <c r="W40" s="75">
        <f t="shared" si="3"/>
        <v>0</v>
      </c>
      <c r="X40" s="47"/>
      <c r="Y40" s="47"/>
      <c r="Z40" s="47"/>
    </row>
    <row r="41" spans="1:26" ht="27" hidden="1" customHeight="1" x14ac:dyDescent="0.25">
      <c r="A41" s="9" t="s">
        <v>204</v>
      </c>
      <c r="B41" s="10" t="s">
        <v>203</v>
      </c>
      <c r="C41" s="88"/>
      <c r="D41" s="88"/>
      <c r="E41" s="88"/>
      <c r="F41" s="43"/>
      <c r="G41" s="43"/>
      <c r="H41" s="43"/>
      <c r="I41" s="75">
        <f t="shared" si="5"/>
        <v>0</v>
      </c>
      <c r="J41" s="75">
        <f t="shared" si="6"/>
        <v>0</v>
      </c>
      <c r="K41" s="75">
        <f t="shared" si="7"/>
        <v>0</v>
      </c>
      <c r="L41" s="75"/>
      <c r="M41" s="75"/>
      <c r="N41" s="75"/>
      <c r="O41" s="75">
        <f t="shared" si="8"/>
        <v>0</v>
      </c>
      <c r="P41" s="75">
        <f t="shared" si="9"/>
        <v>0</v>
      </c>
      <c r="Q41" s="75">
        <f t="shared" si="10"/>
        <v>0</v>
      </c>
      <c r="R41" s="43"/>
      <c r="S41" s="43"/>
      <c r="T41" s="43"/>
      <c r="U41" s="75">
        <f t="shared" si="1"/>
        <v>0</v>
      </c>
      <c r="V41" s="75">
        <f t="shared" si="2"/>
        <v>0</v>
      </c>
      <c r="W41" s="75">
        <f t="shared" si="3"/>
        <v>0</v>
      </c>
      <c r="X41" s="47"/>
      <c r="Y41" s="47"/>
      <c r="Z41" s="47"/>
    </row>
    <row r="42" spans="1:26" ht="36.75" customHeight="1" x14ac:dyDescent="0.25">
      <c r="A42" s="9" t="s">
        <v>202</v>
      </c>
      <c r="B42" s="10" t="s">
        <v>201</v>
      </c>
      <c r="C42" s="88">
        <v>51345</v>
      </c>
      <c r="D42" s="88">
        <v>53912</v>
      </c>
      <c r="E42" s="88">
        <v>56608</v>
      </c>
      <c r="F42" s="43"/>
      <c r="G42" s="43"/>
      <c r="H42" s="43"/>
      <c r="I42" s="75">
        <f t="shared" si="5"/>
        <v>-51345</v>
      </c>
      <c r="J42" s="75">
        <f t="shared" si="6"/>
        <v>-53912</v>
      </c>
      <c r="K42" s="75">
        <f t="shared" si="7"/>
        <v>-56608</v>
      </c>
      <c r="L42" s="75"/>
      <c r="M42" s="75"/>
      <c r="N42" s="75"/>
      <c r="O42" s="75">
        <f t="shared" si="8"/>
        <v>0</v>
      </c>
      <c r="P42" s="75">
        <f t="shared" si="9"/>
        <v>0</v>
      </c>
      <c r="Q42" s="75">
        <f t="shared" si="10"/>
        <v>0</v>
      </c>
      <c r="R42" s="43"/>
      <c r="S42" s="43"/>
      <c r="T42" s="43"/>
      <c r="U42" s="75">
        <f t="shared" si="1"/>
        <v>0</v>
      </c>
      <c r="V42" s="75">
        <f t="shared" si="2"/>
        <v>0</v>
      </c>
      <c r="W42" s="75">
        <f t="shared" si="3"/>
        <v>0</v>
      </c>
      <c r="X42" s="47"/>
      <c r="Y42" s="47"/>
      <c r="Z42" s="47"/>
    </row>
    <row r="43" spans="1:26" ht="38.25" hidden="1" customHeight="1" x14ac:dyDescent="0.25">
      <c r="A43" s="80" t="s">
        <v>331</v>
      </c>
      <c r="B43" s="81" t="s">
        <v>330</v>
      </c>
      <c r="C43" s="88"/>
      <c r="D43" s="88"/>
      <c r="E43" s="88"/>
      <c r="F43" s="43"/>
      <c r="G43" s="43"/>
      <c r="H43" s="43"/>
      <c r="I43" s="75">
        <f t="shared" ref="I43" si="28">F43-C43</f>
        <v>0</v>
      </c>
      <c r="J43" s="75">
        <f t="shared" ref="J43" si="29">G43-D43</f>
        <v>0</v>
      </c>
      <c r="K43" s="75">
        <f t="shared" ref="K43" si="30">H43-E43</f>
        <v>0</v>
      </c>
      <c r="L43" s="75"/>
      <c r="M43" s="75"/>
      <c r="N43" s="75"/>
      <c r="O43" s="75">
        <f t="shared" ref="O43" si="31">L43-F43</f>
        <v>0</v>
      </c>
      <c r="P43" s="75">
        <f t="shared" ref="P43" si="32">M43-G43</f>
        <v>0</v>
      </c>
      <c r="Q43" s="75">
        <f t="shared" ref="Q43" si="33">N43-H43</f>
        <v>0</v>
      </c>
      <c r="R43" s="43"/>
      <c r="S43" s="43"/>
      <c r="T43" s="43"/>
      <c r="U43" s="75">
        <f t="shared" si="1"/>
        <v>0</v>
      </c>
      <c r="V43" s="75">
        <f t="shared" si="2"/>
        <v>0</v>
      </c>
      <c r="W43" s="75">
        <f t="shared" si="3"/>
        <v>0</v>
      </c>
      <c r="X43" s="47"/>
      <c r="Y43" s="47"/>
      <c r="Z43" s="47"/>
    </row>
    <row r="44" spans="1:26" s="7" customFormat="1" ht="29.25" customHeight="1" x14ac:dyDescent="0.25">
      <c r="A44" s="4" t="s">
        <v>200</v>
      </c>
      <c r="B44" s="8" t="s">
        <v>199</v>
      </c>
      <c r="C44" s="6">
        <f t="shared" ref="C44:N44" si="34">SUM(C45:C46)</f>
        <v>780977</v>
      </c>
      <c r="D44" s="6">
        <f t="shared" si="34"/>
        <v>654134</v>
      </c>
      <c r="E44" s="6">
        <f t="shared" si="34"/>
        <v>657549</v>
      </c>
      <c r="F44" s="38">
        <f t="shared" si="34"/>
        <v>0</v>
      </c>
      <c r="G44" s="38">
        <f t="shared" si="34"/>
        <v>0</v>
      </c>
      <c r="H44" s="38">
        <f t="shared" si="34"/>
        <v>0</v>
      </c>
      <c r="I44" s="74">
        <f t="shared" si="5"/>
        <v>-780977</v>
      </c>
      <c r="J44" s="74">
        <f t="shared" si="6"/>
        <v>-654134</v>
      </c>
      <c r="K44" s="74">
        <f t="shared" si="7"/>
        <v>-657549</v>
      </c>
      <c r="L44" s="74">
        <f t="shared" si="34"/>
        <v>0</v>
      </c>
      <c r="M44" s="74">
        <f t="shared" si="34"/>
        <v>0</v>
      </c>
      <c r="N44" s="74">
        <f t="shared" si="34"/>
        <v>0</v>
      </c>
      <c r="O44" s="74">
        <f t="shared" si="8"/>
        <v>0</v>
      </c>
      <c r="P44" s="74">
        <f t="shared" si="9"/>
        <v>0</v>
      </c>
      <c r="Q44" s="74">
        <f t="shared" si="10"/>
        <v>0</v>
      </c>
      <c r="R44" s="38">
        <f t="shared" ref="R44:T44" si="35">SUM(R45:R46)</f>
        <v>0</v>
      </c>
      <c r="S44" s="38">
        <f t="shared" si="35"/>
        <v>0</v>
      </c>
      <c r="T44" s="38">
        <f t="shared" si="35"/>
        <v>0</v>
      </c>
      <c r="U44" s="74">
        <f t="shared" si="1"/>
        <v>0</v>
      </c>
      <c r="V44" s="74">
        <f t="shared" si="2"/>
        <v>0</v>
      </c>
      <c r="W44" s="74">
        <f t="shared" si="3"/>
        <v>0</v>
      </c>
      <c r="X44" s="48"/>
      <c r="Y44" s="48"/>
      <c r="Z44" s="48"/>
    </row>
    <row r="45" spans="1:26" ht="27" customHeight="1" x14ac:dyDescent="0.25">
      <c r="A45" s="9" t="s">
        <v>198</v>
      </c>
      <c r="B45" s="10" t="s">
        <v>197</v>
      </c>
      <c r="C45" s="88">
        <v>108140</v>
      </c>
      <c r="D45" s="88">
        <v>111297</v>
      </c>
      <c r="E45" s="88">
        <v>114712</v>
      </c>
      <c r="F45" s="43"/>
      <c r="G45" s="43"/>
      <c r="H45" s="43"/>
      <c r="I45" s="75">
        <f t="shared" si="5"/>
        <v>-108140</v>
      </c>
      <c r="J45" s="75">
        <f t="shared" si="6"/>
        <v>-111297</v>
      </c>
      <c r="K45" s="75">
        <f t="shared" si="7"/>
        <v>-114712</v>
      </c>
      <c r="L45" s="75"/>
      <c r="M45" s="75"/>
      <c r="N45" s="75"/>
      <c r="O45" s="75">
        <f t="shared" si="8"/>
        <v>0</v>
      </c>
      <c r="P45" s="75">
        <f t="shared" si="9"/>
        <v>0</v>
      </c>
      <c r="Q45" s="75">
        <f t="shared" si="10"/>
        <v>0</v>
      </c>
      <c r="R45" s="43"/>
      <c r="S45" s="43"/>
      <c r="T45" s="43"/>
      <c r="U45" s="75">
        <f t="shared" si="1"/>
        <v>0</v>
      </c>
      <c r="V45" s="75">
        <f t="shared" si="2"/>
        <v>0</v>
      </c>
      <c r="W45" s="75">
        <f t="shared" si="3"/>
        <v>0</v>
      </c>
      <c r="X45" s="47"/>
      <c r="Y45" s="47"/>
      <c r="Z45" s="47"/>
    </row>
    <row r="46" spans="1:26" ht="27" customHeight="1" x14ac:dyDescent="0.25">
      <c r="A46" s="9" t="s">
        <v>196</v>
      </c>
      <c r="B46" s="10" t="s">
        <v>195</v>
      </c>
      <c r="C46" s="88">
        <f t="shared" ref="C46:N46" si="36">C47+C48</f>
        <v>672837</v>
      </c>
      <c r="D46" s="88">
        <f t="shared" si="36"/>
        <v>542837</v>
      </c>
      <c r="E46" s="88">
        <f t="shared" si="36"/>
        <v>542837</v>
      </c>
      <c r="F46" s="43">
        <f t="shared" si="36"/>
        <v>0</v>
      </c>
      <c r="G46" s="43">
        <f t="shared" si="36"/>
        <v>0</v>
      </c>
      <c r="H46" s="43">
        <f t="shared" si="36"/>
        <v>0</v>
      </c>
      <c r="I46" s="75">
        <f t="shared" si="5"/>
        <v>-672837</v>
      </c>
      <c r="J46" s="75">
        <f t="shared" si="6"/>
        <v>-542837</v>
      </c>
      <c r="K46" s="75">
        <f t="shared" si="7"/>
        <v>-542837</v>
      </c>
      <c r="L46" s="75">
        <f t="shared" si="36"/>
        <v>0</v>
      </c>
      <c r="M46" s="75">
        <f t="shared" si="36"/>
        <v>0</v>
      </c>
      <c r="N46" s="75">
        <f t="shared" si="36"/>
        <v>0</v>
      </c>
      <c r="O46" s="75">
        <f t="shared" si="8"/>
        <v>0</v>
      </c>
      <c r="P46" s="75">
        <f t="shared" si="9"/>
        <v>0</v>
      </c>
      <c r="Q46" s="75">
        <f t="shared" si="10"/>
        <v>0</v>
      </c>
      <c r="R46" s="43">
        <f t="shared" ref="R46:T46" si="37">R47+R48</f>
        <v>0</v>
      </c>
      <c r="S46" s="43">
        <f t="shared" si="37"/>
        <v>0</v>
      </c>
      <c r="T46" s="43">
        <f t="shared" si="37"/>
        <v>0</v>
      </c>
      <c r="U46" s="75">
        <f t="shared" si="1"/>
        <v>0</v>
      </c>
      <c r="V46" s="75">
        <f t="shared" si="2"/>
        <v>0</v>
      </c>
      <c r="W46" s="75">
        <f t="shared" si="3"/>
        <v>0</v>
      </c>
      <c r="X46" s="47"/>
      <c r="Y46" s="47"/>
      <c r="Z46" s="47"/>
    </row>
    <row r="47" spans="1:26" s="13" customFormat="1" ht="36" customHeight="1" x14ac:dyDescent="0.25">
      <c r="A47" s="90" t="s">
        <v>194</v>
      </c>
      <c r="B47" s="12" t="s">
        <v>193</v>
      </c>
      <c r="C47" s="89">
        <v>468651</v>
      </c>
      <c r="D47" s="89">
        <v>368651</v>
      </c>
      <c r="E47" s="89">
        <v>368651</v>
      </c>
      <c r="F47" s="45"/>
      <c r="G47" s="45"/>
      <c r="H47" s="45"/>
      <c r="I47" s="76">
        <f t="shared" si="5"/>
        <v>-468651</v>
      </c>
      <c r="J47" s="76">
        <f t="shared" si="6"/>
        <v>-368651</v>
      </c>
      <c r="K47" s="76">
        <f t="shared" si="7"/>
        <v>-368651</v>
      </c>
      <c r="L47" s="76"/>
      <c r="M47" s="76"/>
      <c r="N47" s="76"/>
      <c r="O47" s="76">
        <f t="shared" si="8"/>
        <v>0</v>
      </c>
      <c r="P47" s="76">
        <f t="shared" si="9"/>
        <v>0</v>
      </c>
      <c r="Q47" s="76">
        <f t="shared" si="10"/>
        <v>0</v>
      </c>
      <c r="R47" s="45"/>
      <c r="S47" s="45"/>
      <c r="T47" s="45"/>
      <c r="U47" s="76">
        <f t="shared" si="1"/>
        <v>0</v>
      </c>
      <c r="V47" s="76">
        <f t="shared" si="2"/>
        <v>0</v>
      </c>
      <c r="W47" s="76">
        <f t="shared" si="3"/>
        <v>0</v>
      </c>
      <c r="X47" s="33"/>
      <c r="Y47" s="33"/>
      <c r="Z47" s="33"/>
    </row>
    <row r="48" spans="1:26" s="13" customFormat="1" ht="36" customHeight="1" x14ac:dyDescent="0.25">
      <c r="A48" s="90" t="s">
        <v>192</v>
      </c>
      <c r="B48" s="12" t="s">
        <v>191</v>
      </c>
      <c r="C48" s="89">
        <v>204186</v>
      </c>
      <c r="D48" s="89">
        <v>174186</v>
      </c>
      <c r="E48" s="89">
        <v>174186</v>
      </c>
      <c r="F48" s="45"/>
      <c r="G48" s="45"/>
      <c r="H48" s="45"/>
      <c r="I48" s="76">
        <f t="shared" si="5"/>
        <v>-204186</v>
      </c>
      <c r="J48" s="76">
        <f t="shared" si="6"/>
        <v>-174186</v>
      </c>
      <c r="K48" s="76">
        <f t="shared" si="7"/>
        <v>-174186</v>
      </c>
      <c r="L48" s="76"/>
      <c r="M48" s="76"/>
      <c r="N48" s="76"/>
      <c r="O48" s="76">
        <f t="shared" si="8"/>
        <v>0</v>
      </c>
      <c r="P48" s="76">
        <f t="shared" si="9"/>
        <v>0</v>
      </c>
      <c r="Q48" s="76">
        <f t="shared" si="10"/>
        <v>0</v>
      </c>
      <c r="R48" s="45"/>
      <c r="S48" s="45"/>
      <c r="T48" s="45"/>
      <c r="U48" s="76">
        <f t="shared" si="1"/>
        <v>0</v>
      </c>
      <c r="V48" s="76">
        <f t="shared" si="2"/>
        <v>0</v>
      </c>
      <c r="W48" s="76">
        <f t="shared" si="3"/>
        <v>0</v>
      </c>
      <c r="X48" s="33"/>
      <c r="Y48" s="33"/>
      <c r="Z48" s="33"/>
    </row>
    <row r="49" spans="1:26" s="7" customFormat="1" ht="29.25" customHeight="1" x14ac:dyDescent="0.25">
      <c r="A49" s="4" t="s">
        <v>190</v>
      </c>
      <c r="B49" s="8" t="s">
        <v>189</v>
      </c>
      <c r="C49" s="6">
        <f>C50+C54+C55</f>
        <v>21000</v>
      </c>
      <c r="D49" s="6">
        <f t="shared" ref="D49:N49" si="38">D50+D54+D55</f>
        <v>21876</v>
      </c>
      <c r="E49" s="6">
        <f t="shared" si="38"/>
        <v>23210</v>
      </c>
      <c r="F49" s="38">
        <f t="shared" si="38"/>
        <v>0</v>
      </c>
      <c r="G49" s="38">
        <f t="shared" si="38"/>
        <v>0</v>
      </c>
      <c r="H49" s="38">
        <f t="shared" si="38"/>
        <v>0</v>
      </c>
      <c r="I49" s="74">
        <f t="shared" si="5"/>
        <v>-21000</v>
      </c>
      <c r="J49" s="74">
        <f t="shared" si="6"/>
        <v>-21876</v>
      </c>
      <c r="K49" s="74">
        <f t="shared" si="7"/>
        <v>-23210</v>
      </c>
      <c r="L49" s="74">
        <f t="shared" si="38"/>
        <v>0</v>
      </c>
      <c r="M49" s="74">
        <f t="shared" si="38"/>
        <v>0</v>
      </c>
      <c r="N49" s="74">
        <f t="shared" si="38"/>
        <v>0</v>
      </c>
      <c r="O49" s="74">
        <f t="shared" si="8"/>
        <v>0</v>
      </c>
      <c r="P49" s="74">
        <f t="shared" si="9"/>
        <v>0</v>
      </c>
      <c r="Q49" s="74">
        <f t="shared" si="10"/>
        <v>0</v>
      </c>
      <c r="R49" s="38">
        <f t="shared" ref="R49:T49" si="39">R50+R54+R55</f>
        <v>0</v>
      </c>
      <c r="S49" s="38">
        <f t="shared" si="39"/>
        <v>0</v>
      </c>
      <c r="T49" s="38">
        <f t="shared" si="39"/>
        <v>0</v>
      </c>
      <c r="U49" s="74">
        <f t="shared" si="1"/>
        <v>0</v>
      </c>
      <c r="V49" s="74">
        <f t="shared" si="2"/>
        <v>0</v>
      </c>
      <c r="W49" s="74">
        <f t="shared" si="3"/>
        <v>0</v>
      </c>
      <c r="X49" s="48"/>
      <c r="Y49" s="48"/>
      <c r="Z49" s="48"/>
    </row>
    <row r="50" spans="1:26" ht="51.75" customHeight="1" x14ac:dyDescent="0.25">
      <c r="A50" s="9" t="s">
        <v>188</v>
      </c>
      <c r="B50" s="10" t="s">
        <v>187</v>
      </c>
      <c r="C50" s="88">
        <f>SUM(C51:C53)</f>
        <v>21000</v>
      </c>
      <c r="D50" s="88">
        <f t="shared" ref="D50:H50" si="40">SUM(D51:D53)</f>
        <v>21876</v>
      </c>
      <c r="E50" s="88">
        <f t="shared" si="40"/>
        <v>23210</v>
      </c>
      <c r="F50" s="43">
        <f t="shared" si="40"/>
        <v>0</v>
      </c>
      <c r="G50" s="43">
        <f t="shared" si="40"/>
        <v>0</v>
      </c>
      <c r="H50" s="43">
        <f t="shared" si="40"/>
        <v>0</v>
      </c>
      <c r="I50" s="75">
        <f t="shared" si="5"/>
        <v>-21000</v>
      </c>
      <c r="J50" s="75">
        <f t="shared" si="6"/>
        <v>-21876</v>
      </c>
      <c r="K50" s="75">
        <f t="shared" si="7"/>
        <v>-23210</v>
      </c>
      <c r="L50" s="43">
        <f t="shared" ref="L50:N50" si="41">SUM(L51:L53)</f>
        <v>0</v>
      </c>
      <c r="M50" s="43">
        <f t="shared" si="41"/>
        <v>0</v>
      </c>
      <c r="N50" s="43">
        <f t="shared" si="41"/>
        <v>0</v>
      </c>
      <c r="O50" s="75">
        <f t="shared" si="8"/>
        <v>0</v>
      </c>
      <c r="P50" s="75">
        <f t="shared" si="9"/>
        <v>0</v>
      </c>
      <c r="Q50" s="75">
        <f t="shared" si="10"/>
        <v>0</v>
      </c>
      <c r="R50" s="43">
        <f t="shared" ref="R50:T50" si="42">SUM(R51:R53)</f>
        <v>0</v>
      </c>
      <c r="S50" s="43">
        <f t="shared" si="42"/>
        <v>0</v>
      </c>
      <c r="T50" s="43">
        <f t="shared" si="42"/>
        <v>0</v>
      </c>
      <c r="U50" s="75">
        <f t="shared" si="1"/>
        <v>0</v>
      </c>
      <c r="V50" s="75">
        <f t="shared" si="2"/>
        <v>0</v>
      </c>
      <c r="W50" s="75">
        <f t="shared" si="3"/>
        <v>0</v>
      </c>
      <c r="X50" s="47"/>
      <c r="Y50" s="47"/>
      <c r="Z50" s="47"/>
    </row>
    <row r="51" spans="1:26" s="13" customFormat="1" ht="68.25" hidden="1" customHeight="1" x14ac:dyDescent="0.25">
      <c r="A51" s="82" t="s">
        <v>335</v>
      </c>
      <c r="B51" s="83" t="s">
        <v>332</v>
      </c>
      <c r="C51" s="89">
        <v>21000</v>
      </c>
      <c r="D51" s="89">
        <v>21876</v>
      </c>
      <c r="E51" s="89">
        <v>23210</v>
      </c>
      <c r="F51" s="45"/>
      <c r="G51" s="45"/>
      <c r="H51" s="45"/>
      <c r="I51" s="76">
        <f t="shared" ref="I51:I53" si="43">F51-C51</f>
        <v>-21000</v>
      </c>
      <c r="J51" s="76">
        <f t="shared" ref="J51:J53" si="44">G51-D51</f>
        <v>-21876</v>
      </c>
      <c r="K51" s="76">
        <f t="shared" ref="K51:K53" si="45">H51-E51</f>
        <v>-23210</v>
      </c>
      <c r="L51" s="76"/>
      <c r="M51" s="76"/>
      <c r="N51" s="76"/>
      <c r="O51" s="76">
        <f t="shared" ref="O51:O53" si="46">L51-F51</f>
        <v>0</v>
      </c>
      <c r="P51" s="76">
        <f t="shared" ref="P51:P53" si="47">M51-G51</f>
        <v>0</v>
      </c>
      <c r="Q51" s="76">
        <f t="shared" ref="Q51:Q53" si="48">N51-H51</f>
        <v>0</v>
      </c>
      <c r="R51" s="45"/>
      <c r="S51" s="45"/>
      <c r="T51" s="45"/>
      <c r="U51" s="76">
        <f t="shared" ref="U51:U53" si="49">R51-L51</f>
        <v>0</v>
      </c>
      <c r="V51" s="76">
        <f t="shared" ref="V51:V53" si="50">S51-M51</f>
        <v>0</v>
      </c>
      <c r="W51" s="76">
        <f t="shared" ref="W51:W53" si="51">T51-N51</f>
        <v>0</v>
      </c>
      <c r="X51" s="33"/>
      <c r="Y51" s="33"/>
      <c r="Z51" s="33"/>
    </row>
    <row r="52" spans="1:26" s="13" customFormat="1" ht="81" hidden="1" customHeight="1" x14ac:dyDescent="0.25">
      <c r="A52" s="82" t="s">
        <v>336</v>
      </c>
      <c r="B52" s="83" t="s">
        <v>333</v>
      </c>
      <c r="C52" s="89"/>
      <c r="D52" s="89"/>
      <c r="E52" s="89"/>
      <c r="F52" s="45"/>
      <c r="G52" s="45"/>
      <c r="H52" s="45"/>
      <c r="I52" s="76">
        <f t="shared" si="43"/>
        <v>0</v>
      </c>
      <c r="J52" s="76">
        <f t="shared" si="44"/>
        <v>0</v>
      </c>
      <c r="K52" s="76">
        <f t="shared" si="45"/>
        <v>0</v>
      </c>
      <c r="L52" s="76"/>
      <c r="M52" s="76"/>
      <c r="N52" s="76"/>
      <c r="O52" s="76">
        <f t="shared" si="46"/>
        <v>0</v>
      </c>
      <c r="P52" s="76">
        <f t="shared" si="47"/>
        <v>0</v>
      </c>
      <c r="Q52" s="76">
        <f t="shared" si="48"/>
        <v>0</v>
      </c>
      <c r="R52" s="45"/>
      <c r="S52" s="45"/>
      <c r="T52" s="45"/>
      <c r="U52" s="76">
        <f t="shared" si="49"/>
        <v>0</v>
      </c>
      <c r="V52" s="76">
        <f t="shared" si="50"/>
        <v>0</v>
      </c>
      <c r="W52" s="76">
        <f t="shared" si="51"/>
        <v>0</v>
      </c>
      <c r="X52" s="33"/>
      <c r="Y52" s="33"/>
      <c r="Z52" s="33"/>
    </row>
    <row r="53" spans="1:26" s="13" customFormat="1" ht="50.25" hidden="1" customHeight="1" x14ac:dyDescent="0.25">
      <c r="A53" s="82" t="s">
        <v>337</v>
      </c>
      <c r="B53" s="83" t="s">
        <v>334</v>
      </c>
      <c r="C53" s="89"/>
      <c r="D53" s="89"/>
      <c r="E53" s="89"/>
      <c r="F53" s="45"/>
      <c r="G53" s="45"/>
      <c r="H53" s="45"/>
      <c r="I53" s="76">
        <f t="shared" si="43"/>
        <v>0</v>
      </c>
      <c r="J53" s="76">
        <f t="shared" si="44"/>
        <v>0</v>
      </c>
      <c r="K53" s="76">
        <f t="shared" si="45"/>
        <v>0</v>
      </c>
      <c r="L53" s="76"/>
      <c r="M53" s="76"/>
      <c r="N53" s="76"/>
      <c r="O53" s="76">
        <f t="shared" si="46"/>
        <v>0</v>
      </c>
      <c r="P53" s="76">
        <f t="shared" si="47"/>
        <v>0</v>
      </c>
      <c r="Q53" s="76">
        <f t="shared" si="48"/>
        <v>0</v>
      </c>
      <c r="R53" s="45"/>
      <c r="S53" s="45"/>
      <c r="T53" s="45"/>
      <c r="U53" s="76">
        <f t="shared" si="49"/>
        <v>0</v>
      </c>
      <c r="V53" s="76">
        <f t="shared" si="50"/>
        <v>0</v>
      </c>
      <c r="W53" s="76">
        <f t="shared" si="51"/>
        <v>0</v>
      </c>
      <c r="X53" s="33"/>
      <c r="Y53" s="33"/>
      <c r="Z53" s="33"/>
    </row>
    <row r="54" spans="1:26" ht="38.25" hidden="1" customHeight="1" x14ac:dyDescent="0.25">
      <c r="A54" s="9" t="s">
        <v>186</v>
      </c>
      <c r="B54" s="10" t="s">
        <v>185</v>
      </c>
      <c r="C54" s="88"/>
      <c r="D54" s="88"/>
      <c r="E54" s="88"/>
      <c r="F54" s="43"/>
      <c r="G54" s="43"/>
      <c r="H54" s="43"/>
      <c r="I54" s="75">
        <f t="shared" si="5"/>
        <v>0</v>
      </c>
      <c r="J54" s="75">
        <f t="shared" si="6"/>
        <v>0</v>
      </c>
      <c r="K54" s="75">
        <f t="shared" si="7"/>
        <v>0</v>
      </c>
      <c r="L54" s="75"/>
      <c r="M54" s="75"/>
      <c r="N54" s="75"/>
      <c r="O54" s="75">
        <f t="shared" si="8"/>
        <v>0</v>
      </c>
      <c r="P54" s="75">
        <f t="shared" si="9"/>
        <v>0</v>
      </c>
      <c r="Q54" s="75">
        <f t="shared" si="10"/>
        <v>0</v>
      </c>
      <c r="R54" s="43"/>
      <c r="S54" s="43"/>
      <c r="T54" s="43"/>
      <c r="U54" s="75">
        <f t="shared" ref="U54:W58" si="52">R54-L54</f>
        <v>0</v>
      </c>
      <c r="V54" s="75">
        <f t="shared" si="52"/>
        <v>0</v>
      </c>
      <c r="W54" s="75">
        <f t="shared" si="52"/>
        <v>0</v>
      </c>
      <c r="X54" s="47"/>
      <c r="Y54" s="47"/>
      <c r="Z54" s="47"/>
    </row>
    <row r="55" spans="1:26" ht="79.5" hidden="1" customHeight="1" x14ac:dyDescent="0.25">
      <c r="A55" s="9" t="s">
        <v>184</v>
      </c>
      <c r="B55" s="10" t="s">
        <v>183</v>
      </c>
      <c r="C55" s="88"/>
      <c r="D55" s="88"/>
      <c r="E55" s="88"/>
      <c r="F55" s="43"/>
      <c r="G55" s="43"/>
      <c r="H55" s="43"/>
      <c r="I55" s="75">
        <f t="shared" si="5"/>
        <v>0</v>
      </c>
      <c r="J55" s="75">
        <f t="shared" si="6"/>
        <v>0</v>
      </c>
      <c r="K55" s="75">
        <f t="shared" si="7"/>
        <v>0</v>
      </c>
      <c r="L55" s="75"/>
      <c r="M55" s="75"/>
      <c r="N55" s="75"/>
      <c r="O55" s="75">
        <f t="shared" si="8"/>
        <v>0</v>
      </c>
      <c r="P55" s="75">
        <f t="shared" si="9"/>
        <v>0</v>
      </c>
      <c r="Q55" s="75">
        <f t="shared" si="10"/>
        <v>0</v>
      </c>
      <c r="R55" s="43"/>
      <c r="S55" s="43"/>
      <c r="T55" s="43"/>
      <c r="U55" s="75">
        <f t="shared" si="52"/>
        <v>0</v>
      </c>
      <c r="V55" s="75">
        <f t="shared" si="52"/>
        <v>0</v>
      </c>
      <c r="W55" s="75">
        <f t="shared" si="52"/>
        <v>0</v>
      </c>
      <c r="X55" s="47"/>
      <c r="Y55" s="47"/>
      <c r="Z55" s="47"/>
    </row>
    <row r="56" spans="1:26" s="7" customFormat="1" ht="32.25" hidden="1" customHeight="1" x14ac:dyDescent="0.25">
      <c r="A56" s="4" t="s">
        <v>182</v>
      </c>
      <c r="B56" s="8" t="s">
        <v>181</v>
      </c>
      <c r="C56" s="6">
        <v>0</v>
      </c>
      <c r="D56" s="6">
        <v>0</v>
      </c>
      <c r="E56" s="6">
        <v>0</v>
      </c>
      <c r="F56" s="38">
        <v>0</v>
      </c>
      <c r="G56" s="38">
        <v>0</v>
      </c>
      <c r="H56" s="38">
        <v>0</v>
      </c>
      <c r="I56" s="74">
        <f t="shared" si="5"/>
        <v>0</v>
      </c>
      <c r="J56" s="74">
        <f t="shared" si="6"/>
        <v>0</v>
      </c>
      <c r="K56" s="74">
        <f t="shared" si="7"/>
        <v>0</v>
      </c>
      <c r="L56" s="74">
        <v>0</v>
      </c>
      <c r="M56" s="74">
        <v>0</v>
      </c>
      <c r="N56" s="74">
        <v>0</v>
      </c>
      <c r="O56" s="74">
        <f t="shared" si="8"/>
        <v>0</v>
      </c>
      <c r="P56" s="74">
        <f t="shared" si="9"/>
        <v>0</v>
      </c>
      <c r="Q56" s="74">
        <f t="shared" si="10"/>
        <v>0</v>
      </c>
      <c r="R56" s="38">
        <v>0</v>
      </c>
      <c r="S56" s="38">
        <v>0</v>
      </c>
      <c r="T56" s="38">
        <v>0</v>
      </c>
      <c r="U56" s="74">
        <f t="shared" si="52"/>
        <v>0</v>
      </c>
      <c r="V56" s="74">
        <f t="shared" si="52"/>
        <v>0</v>
      </c>
      <c r="W56" s="74">
        <f t="shared" si="52"/>
        <v>0</v>
      </c>
      <c r="X56" s="48"/>
      <c r="Y56" s="48"/>
      <c r="Z56" s="48"/>
    </row>
    <row r="57" spans="1:26" s="7" customFormat="1" ht="36.75" customHeight="1" x14ac:dyDescent="0.25">
      <c r="A57" s="4" t="s">
        <v>180</v>
      </c>
      <c r="B57" s="8" t="s">
        <v>179</v>
      </c>
      <c r="C57" s="6">
        <f>C58+C66+C67+C71</f>
        <v>171736.61489</v>
      </c>
      <c r="D57" s="6">
        <f t="shared" ref="D57:T57" si="53">D58+D66+D67+D71</f>
        <v>171589.84549000001</v>
      </c>
      <c r="E57" s="6">
        <f t="shared" si="53"/>
        <v>171589.84549000001</v>
      </c>
      <c r="F57" s="38">
        <f t="shared" si="53"/>
        <v>6384</v>
      </c>
      <c r="G57" s="38">
        <f t="shared" si="53"/>
        <v>6384</v>
      </c>
      <c r="H57" s="38">
        <f t="shared" si="53"/>
        <v>6384</v>
      </c>
      <c r="I57" s="74">
        <f t="shared" si="5"/>
        <v>-165352.61489</v>
      </c>
      <c r="J57" s="74">
        <f t="shared" si="6"/>
        <v>-165205.84549000001</v>
      </c>
      <c r="K57" s="74">
        <f t="shared" si="7"/>
        <v>-165205.84549000001</v>
      </c>
      <c r="L57" s="38">
        <f t="shared" si="53"/>
        <v>6384</v>
      </c>
      <c r="M57" s="38">
        <f t="shared" si="53"/>
        <v>6384</v>
      </c>
      <c r="N57" s="38">
        <f t="shared" si="53"/>
        <v>6384</v>
      </c>
      <c r="O57" s="74">
        <f t="shared" si="8"/>
        <v>0</v>
      </c>
      <c r="P57" s="74">
        <f t="shared" si="9"/>
        <v>0</v>
      </c>
      <c r="Q57" s="74">
        <f t="shared" si="10"/>
        <v>0</v>
      </c>
      <c r="R57" s="38">
        <f t="shared" si="53"/>
        <v>6384</v>
      </c>
      <c r="S57" s="38">
        <f t="shared" si="53"/>
        <v>6384</v>
      </c>
      <c r="T57" s="38">
        <f t="shared" si="53"/>
        <v>6384</v>
      </c>
      <c r="U57" s="74">
        <f t="shared" si="52"/>
        <v>0</v>
      </c>
      <c r="V57" s="74">
        <f t="shared" si="52"/>
        <v>0</v>
      </c>
      <c r="W57" s="74">
        <f t="shared" si="52"/>
        <v>0</v>
      </c>
      <c r="X57" s="48"/>
      <c r="Y57" s="48"/>
      <c r="Z57" s="48"/>
    </row>
    <row r="58" spans="1:26" ht="81.75" customHeight="1" x14ac:dyDescent="0.25">
      <c r="A58" s="9" t="s">
        <v>178</v>
      </c>
      <c r="B58" s="16" t="s">
        <v>177</v>
      </c>
      <c r="C58" s="88">
        <f>C59+C60+C63+C64+C65</f>
        <v>138291.9</v>
      </c>
      <c r="D58" s="88">
        <f t="shared" ref="D58:H58" si="54">D59+D60+D63+D64+D65</f>
        <v>138177.9</v>
      </c>
      <c r="E58" s="88">
        <f t="shared" si="54"/>
        <v>138177.9</v>
      </c>
      <c r="F58" s="43">
        <f t="shared" si="54"/>
        <v>6384</v>
      </c>
      <c r="G58" s="43">
        <f t="shared" si="54"/>
        <v>6384</v>
      </c>
      <c r="H58" s="43">
        <f t="shared" si="54"/>
        <v>6384</v>
      </c>
      <c r="I58" s="75">
        <f t="shared" si="5"/>
        <v>-131907.9</v>
      </c>
      <c r="J58" s="75">
        <f t="shared" si="6"/>
        <v>-131793.9</v>
      </c>
      <c r="K58" s="75">
        <f t="shared" si="7"/>
        <v>-131793.9</v>
      </c>
      <c r="L58" s="43">
        <f t="shared" ref="L58" si="55">L59+L60+L63+L64+L65</f>
        <v>6384</v>
      </c>
      <c r="M58" s="43">
        <f t="shared" ref="M58" si="56">M59+M60+M63+M64+M65</f>
        <v>6384</v>
      </c>
      <c r="N58" s="43">
        <f t="shared" ref="N58" si="57">N59+N60+N63+N64+N65</f>
        <v>6384</v>
      </c>
      <c r="O58" s="75">
        <f t="shared" si="8"/>
        <v>0</v>
      </c>
      <c r="P58" s="75">
        <f t="shared" si="9"/>
        <v>0</v>
      </c>
      <c r="Q58" s="75">
        <f t="shared" si="10"/>
        <v>0</v>
      </c>
      <c r="R58" s="43">
        <f t="shared" ref="R58" si="58">R59+R60+R63+R64+R65</f>
        <v>6384</v>
      </c>
      <c r="S58" s="43">
        <f t="shared" ref="S58" si="59">S59+S60+S63+S64+S65</f>
        <v>6384</v>
      </c>
      <c r="T58" s="43">
        <f t="shared" ref="T58" si="60">T59+T60+T63+T64+T65</f>
        <v>6384</v>
      </c>
      <c r="U58" s="75">
        <f t="shared" si="52"/>
        <v>0</v>
      </c>
      <c r="V58" s="75">
        <f t="shared" si="52"/>
        <v>0</v>
      </c>
      <c r="W58" s="75">
        <f t="shared" si="52"/>
        <v>0</v>
      </c>
      <c r="X58" s="47"/>
      <c r="Y58" s="47"/>
      <c r="Z58" s="47"/>
    </row>
    <row r="59" spans="1:26" ht="79.5" customHeight="1" x14ac:dyDescent="0.25">
      <c r="A59" s="9" t="s">
        <v>176</v>
      </c>
      <c r="B59" s="17" t="s">
        <v>175</v>
      </c>
      <c r="C59" s="88">
        <v>126805.3</v>
      </c>
      <c r="D59" s="88">
        <v>126805.3</v>
      </c>
      <c r="E59" s="88">
        <v>126805.3</v>
      </c>
      <c r="F59" s="43"/>
      <c r="G59" s="43"/>
      <c r="H59" s="43"/>
      <c r="I59" s="75">
        <f t="shared" ref="I59:I73" si="61">F59-C59</f>
        <v>-126805.3</v>
      </c>
      <c r="J59" s="75">
        <f t="shared" ref="J59:J73" si="62">G59-D59</f>
        <v>-126805.3</v>
      </c>
      <c r="K59" s="75">
        <f t="shared" ref="K59:K73" si="63">H59-E59</f>
        <v>-126805.3</v>
      </c>
      <c r="L59" s="75"/>
      <c r="M59" s="75"/>
      <c r="N59" s="75"/>
      <c r="O59" s="75">
        <f t="shared" ref="O59:O73" si="64">L59-F59</f>
        <v>0</v>
      </c>
      <c r="P59" s="75">
        <f t="shared" ref="P59:P73" si="65">M59-G59</f>
        <v>0</v>
      </c>
      <c r="Q59" s="75">
        <f t="shared" ref="Q59:Q73" si="66">N59-H59</f>
        <v>0</v>
      </c>
      <c r="R59" s="43"/>
      <c r="S59" s="43"/>
      <c r="T59" s="43"/>
      <c r="U59" s="75">
        <f t="shared" ref="U59:U73" si="67">R59-L59</f>
        <v>0</v>
      </c>
      <c r="V59" s="75">
        <f t="shared" ref="V59:V73" si="68">S59-M59</f>
        <v>0</v>
      </c>
      <c r="W59" s="75">
        <f t="shared" ref="W59:W73" si="69">T59-N59</f>
        <v>0</v>
      </c>
      <c r="X59" s="47"/>
      <c r="Y59" s="47"/>
      <c r="Z59" s="47"/>
    </row>
    <row r="60" spans="1:26" ht="83.25" customHeight="1" x14ac:dyDescent="0.25">
      <c r="A60" s="9" t="s">
        <v>174</v>
      </c>
      <c r="B60" s="17" t="s">
        <v>173</v>
      </c>
      <c r="C60" s="88">
        <f>SUM(C61:C62)</f>
        <v>6384</v>
      </c>
      <c r="D60" s="88">
        <f t="shared" ref="D60:H60" si="70">SUM(D61:D62)</f>
        <v>6384</v>
      </c>
      <c r="E60" s="88">
        <f t="shared" si="70"/>
        <v>6384</v>
      </c>
      <c r="F60" s="43">
        <f t="shared" si="70"/>
        <v>6384</v>
      </c>
      <c r="G60" s="43">
        <f t="shared" si="70"/>
        <v>6384</v>
      </c>
      <c r="H60" s="43">
        <f t="shared" si="70"/>
        <v>6384</v>
      </c>
      <c r="I60" s="75">
        <f t="shared" si="61"/>
        <v>0</v>
      </c>
      <c r="J60" s="75">
        <f t="shared" si="62"/>
        <v>0</v>
      </c>
      <c r="K60" s="75">
        <f t="shared" si="63"/>
        <v>0</v>
      </c>
      <c r="L60" s="43">
        <f t="shared" ref="L60" si="71">SUM(L61:L62)</f>
        <v>6384</v>
      </c>
      <c r="M60" s="43">
        <f t="shared" ref="M60" si="72">SUM(M61:M62)</f>
        <v>6384</v>
      </c>
      <c r="N60" s="43">
        <f t="shared" ref="N60" si="73">SUM(N61:N62)</f>
        <v>6384</v>
      </c>
      <c r="O60" s="75">
        <f t="shared" si="64"/>
        <v>0</v>
      </c>
      <c r="P60" s="75">
        <f t="shared" si="65"/>
        <v>0</v>
      </c>
      <c r="Q60" s="75">
        <f t="shared" si="66"/>
        <v>0</v>
      </c>
      <c r="R60" s="43">
        <f t="shared" ref="R60" si="74">SUM(R61:R62)</f>
        <v>6384</v>
      </c>
      <c r="S60" s="43">
        <f t="shared" ref="S60" si="75">SUM(S61:S62)</f>
        <v>6384</v>
      </c>
      <c r="T60" s="43">
        <f t="shared" ref="T60" si="76">SUM(T61:T62)</f>
        <v>6384</v>
      </c>
      <c r="U60" s="75">
        <f t="shared" si="67"/>
        <v>0</v>
      </c>
      <c r="V60" s="75">
        <f t="shared" si="68"/>
        <v>0</v>
      </c>
      <c r="W60" s="75">
        <f t="shared" si="69"/>
        <v>0</v>
      </c>
      <c r="X60" s="47"/>
      <c r="Y60" s="47"/>
      <c r="Z60" s="47"/>
    </row>
    <row r="61" spans="1:26" s="13" customFormat="1" ht="83.25" hidden="1" customHeight="1" x14ac:dyDescent="0.25">
      <c r="A61" s="84" t="s">
        <v>339</v>
      </c>
      <c r="B61" s="12" t="s">
        <v>173</v>
      </c>
      <c r="C61" s="89">
        <v>6384</v>
      </c>
      <c r="D61" s="89">
        <v>6384</v>
      </c>
      <c r="E61" s="89">
        <v>6384</v>
      </c>
      <c r="F61" s="89">
        <v>6384</v>
      </c>
      <c r="G61" s="89">
        <v>6384</v>
      </c>
      <c r="H61" s="89">
        <v>6384</v>
      </c>
      <c r="I61" s="89">
        <v>6384</v>
      </c>
      <c r="J61" s="89">
        <v>6384</v>
      </c>
      <c r="K61" s="89">
        <v>6384</v>
      </c>
      <c r="L61" s="89">
        <v>6384</v>
      </c>
      <c r="M61" s="89">
        <v>6384</v>
      </c>
      <c r="N61" s="89">
        <v>6384</v>
      </c>
      <c r="O61" s="89">
        <v>6384</v>
      </c>
      <c r="P61" s="89">
        <v>6384</v>
      </c>
      <c r="Q61" s="89">
        <v>6384</v>
      </c>
      <c r="R61" s="89">
        <v>6384</v>
      </c>
      <c r="S61" s="89">
        <v>6384</v>
      </c>
      <c r="T61" s="89">
        <v>6384</v>
      </c>
      <c r="U61" s="89">
        <v>6384</v>
      </c>
      <c r="V61" s="89">
        <v>6384</v>
      </c>
      <c r="W61" s="89">
        <v>6384</v>
      </c>
      <c r="X61" s="89">
        <v>6384</v>
      </c>
      <c r="Y61" s="89">
        <v>6384</v>
      </c>
      <c r="Z61" s="89">
        <v>6384</v>
      </c>
    </row>
    <row r="62" spans="1:26" s="13" customFormat="1" ht="96" hidden="1" customHeight="1" x14ac:dyDescent="0.25">
      <c r="A62" s="84" t="s">
        <v>340</v>
      </c>
      <c r="B62" s="12" t="s">
        <v>338</v>
      </c>
      <c r="C62" s="89"/>
      <c r="D62" s="89"/>
      <c r="E62" s="89"/>
      <c r="F62" s="45"/>
      <c r="G62" s="45"/>
      <c r="H62" s="45"/>
      <c r="I62" s="76">
        <f t="shared" si="61"/>
        <v>0</v>
      </c>
      <c r="J62" s="76">
        <f t="shared" si="62"/>
        <v>0</v>
      </c>
      <c r="K62" s="76">
        <f t="shared" si="63"/>
        <v>0</v>
      </c>
      <c r="L62" s="76"/>
      <c r="M62" s="76"/>
      <c r="N62" s="76"/>
      <c r="O62" s="76">
        <f t="shared" si="64"/>
        <v>0</v>
      </c>
      <c r="P62" s="76">
        <f t="shared" si="65"/>
        <v>0</v>
      </c>
      <c r="Q62" s="76">
        <f t="shared" si="66"/>
        <v>0</v>
      </c>
      <c r="R62" s="45"/>
      <c r="S62" s="45"/>
      <c r="T62" s="45"/>
      <c r="U62" s="76">
        <f t="shared" si="67"/>
        <v>0</v>
      </c>
      <c r="V62" s="76">
        <f t="shared" si="68"/>
        <v>0</v>
      </c>
      <c r="W62" s="76">
        <f t="shared" si="69"/>
        <v>0</v>
      </c>
      <c r="X62" s="33"/>
      <c r="Y62" s="33"/>
      <c r="Z62" s="33"/>
    </row>
    <row r="63" spans="1:26" ht="63.75" customHeight="1" x14ac:dyDescent="0.25">
      <c r="A63" s="9" t="s">
        <v>172</v>
      </c>
      <c r="B63" s="17" t="s">
        <v>171</v>
      </c>
      <c r="C63" s="88">
        <v>1790.7</v>
      </c>
      <c r="D63" s="88">
        <v>1790.7</v>
      </c>
      <c r="E63" s="88">
        <v>1790.7</v>
      </c>
      <c r="F63" s="43"/>
      <c r="G63" s="43"/>
      <c r="H63" s="43"/>
      <c r="I63" s="75">
        <f t="shared" si="61"/>
        <v>-1790.7</v>
      </c>
      <c r="J63" s="75">
        <f t="shared" si="62"/>
        <v>-1790.7</v>
      </c>
      <c r="K63" s="75">
        <f t="shared" si="63"/>
        <v>-1790.7</v>
      </c>
      <c r="L63" s="75"/>
      <c r="M63" s="75"/>
      <c r="N63" s="75"/>
      <c r="O63" s="75">
        <f t="shared" si="64"/>
        <v>0</v>
      </c>
      <c r="P63" s="75">
        <f t="shared" si="65"/>
        <v>0</v>
      </c>
      <c r="Q63" s="75">
        <f t="shared" si="66"/>
        <v>0</v>
      </c>
      <c r="R63" s="43"/>
      <c r="S63" s="43"/>
      <c r="T63" s="43"/>
      <c r="U63" s="75">
        <f t="shared" si="67"/>
        <v>0</v>
      </c>
      <c r="V63" s="75">
        <f t="shared" si="68"/>
        <v>0</v>
      </c>
      <c r="W63" s="75">
        <f t="shared" si="69"/>
        <v>0</v>
      </c>
      <c r="X63" s="47"/>
      <c r="Y63" s="47"/>
      <c r="Z63" s="47"/>
    </row>
    <row r="64" spans="1:26" ht="38.25" customHeight="1" x14ac:dyDescent="0.25">
      <c r="A64" s="18" t="s">
        <v>170</v>
      </c>
      <c r="B64" s="17" t="s">
        <v>169</v>
      </c>
      <c r="C64" s="88">
        <v>3311.9</v>
      </c>
      <c r="D64" s="88">
        <v>3197.9</v>
      </c>
      <c r="E64" s="88">
        <v>3197.9</v>
      </c>
      <c r="F64" s="43"/>
      <c r="G64" s="43"/>
      <c r="H64" s="43"/>
      <c r="I64" s="75">
        <f t="shared" si="61"/>
        <v>-3311.9</v>
      </c>
      <c r="J64" s="75">
        <f t="shared" si="62"/>
        <v>-3197.9</v>
      </c>
      <c r="K64" s="75">
        <f t="shared" si="63"/>
        <v>-3197.9</v>
      </c>
      <c r="L64" s="75"/>
      <c r="M64" s="75"/>
      <c r="N64" s="75"/>
      <c r="O64" s="75">
        <f t="shared" si="64"/>
        <v>0</v>
      </c>
      <c r="P64" s="75">
        <f t="shared" si="65"/>
        <v>0</v>
      </c>
      <c r="Q64" s="75">
        <f t="shared" si="66"/>
        <v>0</v>
      </c>
      <c r="R64" s="43"/>
      <c r="S64" s="43"/>
      <c r="T64" s="43"/>
      <c r="U64" s="75">
        <f t="shared" si="67"/>
        <v>0</v>
      </c>
      <c r="V64" s="75">
        <f t="shared" si="68"/>
        <v>0</v>
      </c>
      <c r="W64" s="75">
        <f t="shared" si="69"/>
        <v>0</v>
      </c>
      <c r="X64" s="47"/>
      <c r="Y64" s="47"/>
      <c r="Z64" s="47"/>
    </row>
    <row r="65" spans="1:26" ht="112.5" hidden="1" customHeight="1" x14ac:dyDescent="0.25">
      <c r="A65" s="18" t="s">
        <v>168</v>
      </c>
      <c r="B65" s="17" t="s">
        <v>167</v>
      </c>
      <c r="C65" s="88"/>
      <c r="D65" s="88"/>
      <c r="E65" s="88"/>
      <c r="F65" s="43"/>
      <c r="G65" s="43"/>
      <c r="H65" s="43"/>
      <c r="I65" s="75">
        <f t="shared" si="61"/>
        <v>0</v>
      </c>
      <c r="J65" s="75">
        <f t="shared" si="62"/>
        <v>0</v>
      </c>
      <c r="K65" s="75">
        <f t="shared" si="63"/>
        <v>0</v>
      </c>
      <c r="L65" s="75"/>
      <c r="M65" s="75"/>
      <c r="N65" s="75"/>
      <c r="O65" s="75">
        <f t="shared" si="64"/>
        <v>0</v>
      </c>
      <c r="P65" s="75">
        <f t="shared" si="65"/>
        <v>0</v>
      </c>
      <c r="Q65" s="75">
        <f t="shared" si="66"/>
        <v>0</v>
      </c>
      <c r="R65" s="43"/>
      <c r="S65" s="43"/>
      <c r="T65" s="43"/>
      <c r="U65" s="75">
        <f t="shared" si="67"/>
        <v>0</v>
      </c>
      <c r="V65" s="75">
        <f t="shared" si="68"/>
        <v>0</v>
      </c>
      <c r="W65" s="75">
        <f t="shared" si="69"/>
        <v>0</v>
      </c>
      <c r="X65" s="47"/>
      <c r="Y65" s="47"/>
      <c r="Z65" s="47"/>
    </row>
    <row r="66" spans="1:26" ht="54" hidden="1" customHeight="1" x14ac:dyDescent="0.25">
      <c r="A66" s="9" t="s">
        <v>166</v>
      </c>
      <c r="B66" s="10" t="s">
        <v>165</v>
      </c>
      <c r="C66" s="88"/>
      <c r="D66" s="88"/>
      <c r="E66" s="88"/>
      <c r="F66" s="43"/>
      <c r="G66" s="43"/>
      <c r="H66" s="43"/>
      <c r="I66" s="75">
        <f t="shared" si="61"/>
        <v>0</v>
      </c>
      <c r="J66" s="75">
        <f t="shared" si="62"/>
        <v>0</v>
      </c>
      <c r="K66" s="75">
        <f t="shared" si="63"/>
        <v>0</v>
      </c>
      <c r="L66" s="75"/>
      <c r="M66" s="75"/>
      <c r="N66" s="75"/>
      <c r="O66" s="75">
        <f t="shared" si="64"/>
        <v>0</v>
      </c>
      <c r="P66" s="75">
        <f t="shared" si="65"/>
        <v>0</v>
      </c>
      <c r="Q66" s="75">
        <f t="shared" si="66"/>
        <v>0</v>
      </c>
      <c r="R66" s="43"/>
      <c r="S66" s="43"/>
      <c r="T66" s="43"/>
      <c r="U66" s="75">
        <f t="shared" si="67"/>
        <v>0</v>
      </c>
      <c r="V66" s="75">
        <f t="shared" si="68"/>
        <v>0</v>
      </c>
      <c r="W66" s="75">
        <f t="shared" si="69"/>
        <v>0</v>
      </c>
      <c r="X66" s="47"/>
      <c r="Y66" s="47"/>
      <c r="Z66" s="47"/>
    </row>
    <row r="67" spans="1:26" ht="80.25" customHeight="1" x14ac:dyDescent="0.25">
      <c r="A67" s="9" t="s">
        <v>163</v>
      </c>
      <c r="B67" s="10" t="s">
        <v>164</v>
      </c>
      <c r="C67" s="88">
        <f t="shared" ref="C67:E67" si="77">SUM(C68:C69)</f>
        <v>21500</v>
      </c>
      <c r="D67" s="88">
        <f t="shared" si="77"/>
        <v>21500</v>
      </c>
      <c r="E67" s="88">
        <f t="shared" si="77"/>
        <v>21500</v>
      </c>
      <c r="F67" s="43">
        <f>SUM(F68:F70)</f>
        <v>0</v>
      </c>
      <c r="G67" s="43">
        <f t="shared" ref="G67:T67" si="78">SUM(G68:G70)</f>
        <v>0</v>
      </c>
      <c r="H67" s="43">
        <f t="shared" si="78"/>
        <v>0</v>
      </c>
      <c r="I67" s="75">
        <f t="shared" si="61"/>
        <v>-21500</v>
      </c>
      <c r="J67" s="75">
        <f t="shared" si="62"/>
        <v>-21500</v>
      </c>
      <c r="K67" s="75">
        <f t="shared" si="63"/>
        <v>-21500</v>
      </c>
      <c r="L67" s="75">
        <f t="shared" si="78"/>
        <v>0</v>
      </c>
      <c r="M67" s="75">
        <f t="shared" si="78"/>
        <v>0</v>
      </c>
      <c r="N67" s="75">
        <f t="shared" si="78"/>
        <v>0</v>
      </c>
      <c r="O67" s="75">
        <f t="shared" si="64"/>
        <v>0</v>
      </c>
      <c r="P67" s="75">
        <f t="shared" si="65"/>
        <v>0</v>
      </c>
      <c r="Q67" s="75">
        <f t="shared" si="66"/>
        <v>0</v>
      </c>
      <c r="R67" s="43">
        <f t="shared" si="78"/>
        <v>0</v>
      </c>
      <c r="S67" s="43">
        <f t="shared" si="78"/>
        <v>0</v>
      </c>
      <c r="T67" s="43">
        <f t="shared" si="78"/>
        <v>0</v>
      </c>
      <c r="U67" s="75">
        <f t="shared" si="67"/>
        <v>0</v>
      </c>
      <c r="V67" s="75">
        <f t="shared" si="68"/>
        <v>0</v>
      </c>
      <c r="W67" s="75">
        <f t="shared" si="69"/>
        <v>0</v>
      </c>
      <c r="X67" s="47"/>
      <c r="Y67" s="47"/>
      <c r="Z67" s="47"/>
    </row>
    <row r="68" spans="1:26" s="13" customFormat="1" ht="38.25" hidden="1" customHeight="1" x14ac:dyDescent="0.25">
      <c r="A68" s="11" t="s">
        <v>321</v>
      </c>
      <c r="B68" s="12" t="s">
        <v>162</v>
      </c>
      <c r="C68" s="89">
        <v>21500</v>
      </c>
      <c r="D68" s="89">
        <v>21500</v>
      </c>
      <c r="E68" s="89">
        <v>21500</v>
      </c>
      <c r="F68" s="45"/>
      <c r="G68" s="45"/>
      <c r="H68" s="45"/>
      <c r="I68" s="76">
        <f t="shared" si="61"/>
        <v>-21500</v>
      </c>
      <c r="J68" s="76">
        <f t="shared" si="62"/>
        <v>-21500</v>
      </c>
      <c r="K68" s="76">
        <f t="shared" si="63"/>
        <v>-21500</v>
      </c>
      <c r="L68" s="76"/>
      <c r="M68" s="76"/>
      <c r="N68" s="76"/>
      <c r="O68" s="76">
        <f t="shared" si="64"/>
        <v>0</v>
      </c>
      <c r="P68" s="76">
        <f t="shared" si="65"/>
        <v>0</v>
      </c>
      <c r="Q68" s="76">
        <f t="shared" si="66"/>
        <v>0</v>
      </c>
      <c r="R68" s="45"/>
      <c r="S68" s="45"/>
      <c r="T68" s="45"/>
      <c r="U68" s="76">
        <f t="shared" si="67"/>
        <v>0</v>
      </c>
      <c r="V68" s="76">
        <f t="shared" si="68"/>
        <v>0</v>
      </c>
      <c r="W68" s="76">
        <f t="shared" si="69"/>
        <v>0</v>
      </c>
      <c r="X68" s="33"/>
      <c r="Y68" s="33"/>
      <c r="Z68" s="33"/>
    </row>
    <row r="69" spans="1:26" s="13" customFormat="1" ht="66" hidden="1" customHeight="1" x14ac:dyDescent="0.25">
      <c r="A69" s="11" t="s">
        <v>161</v>
      </c>
      <c r="B69" s="12" t="s">
        <v>160</v>
      </c>
      <c r="C69" s="89"/>
      <c r="D69" s="89"/>
      <c r="E69" s="89"/>
      <c r="F69" s="45"/>
      <c r="G69" s="45"/>
      <c r="H69" s="45"/>
      <c r="I69" s="76">
        <f t="shared" si="61"/>
        <v>0</v>
      </c>
      <c r="J69" s="76">
        <f t="shared" si="62"/>
        <v>0</v>
      </c>
      <c r="K69" s="76">
        <f t="shared" si="63"/>
        <v>0</v>
      </c>
      <c r="L69" s="76"/>
      <c r="M69" s="76"/>
      <c r="N69" s="76"/>
      <c r="O69" s="76">
        <f t="shared" si="64"/>
        <v>0</v>
      </c>
      <c r="P69" s="76">
        <f t="shared" si="65"/>
        <v>0</v>
      </c>
      <c r="Q69" s="76">
        <f t="shared" si="66"/>
        <v>0</v>
      </c>
      <c r="R69" s="45"/>
      <c r="S69" s="45"/>
      <c r="T69" s="45"/>
      <c r="U69" s="76">
        <f t="shared" si="67"/>
        <v>0</v>
      </c>
      <c r="V69" s="76">
        <f t="shared" si="68"/>
        <v>0</v>
      </c>
      <c r="W69" s="76">
        <f t="shared" si="69"/>
        <v>0</v>
      </c>
      <c r="X69" s="33"/>
      <c r="Y69" s="33"/>
      <c r="Z69" s="33"/>
    </row>
    <row r="70" spans="1:26" s="13" customFormat="1" ht="66.75" hidden="1" customHeight="1" x14ac:dyDescent="0.25">
      <c r="A70" s="11" t="s">
        <v>322</v>
      </c>
      <c r="B70" s="12" t="s">
        <v>323</v>
      </c>
      <c r="C70" s="89"/>
      <c r="D70" s="89"/>
      <c r="E70" s="89"/>
      <c r="F70" s="45"/>
      <c r="G70" s="45"/>
      <c r="H70" s="45"/>
      <c r="I70" s="76">
        <f t="shared" si="61"/>
        <v>0</v>
      </c>
      <c r="J70" s="76">
        <f t="shared" si="62"/>
        <v>0</v>
      </c>
      <c r="K70" s="76">
        <f t="shared" si="63"/>
        <v>0</v>
      </c>
      <c r="L70" s="76"/>
      <c r="M70" s="76"/>
      <c r="N70" s="76"/>
      <c r="O70" s="76">
        <f t="shared" si="64"/>
        <v>0</v>
      </c>
      <c r="P70" s="76">
        <f t="shared" si="65"/>
        <v>0</v>
      </c>
      <c r="Q70" s="76">
        <f t="shared" si="66"/>
        <v>0</v>
      </c>
      <c r="R70" s="45"/>
      <c r="S70" s="45"/>
      <c r="T70" s="45"/>
      <c r="U70" s="76">
        <f t="shared" si="67"/>
        <v>0</v>
      </c>
      <c r="V70" s="76">
        <f t="shared" si="68"/>
        <v>0</v>
      </c>
      <c r="W70" s="76">
        <f t="shared" si="69"/>
        <v>0</v>
      </c>
      <c r="X70" s="33"/>
      <c r="Y70" s="33"/>
      <c r="Z70" s="33"/>
    </row>
    <row r="71" spans="1:26" ht="94.5" customHeight="1" x14ac:dyDescent="0.25">
      <c r="A71" s="9" t="s">
        <v>159</v>
      </c>
      <c r="B71" s="10" t="s">
        <v>158</v>
      </c>
      <c r="C71" s="88">
        <f t="shared" ref="C71:N71" si="79">SUM(C72:C73)</f>
        <v>11944.714889999999</v>
      </c>
      <c r="D71" s="88">
        <f t="shared" si="79"/>
        <v>11911.94549</v>
      </c>
      <c r="E71" s="88">
        <f t="shared" si="79"/>
        <v>11911.94549</v>
      </c>
      <c r="F71" s="43">
        <f t="shared" si="79"/>
        <v>0</v>
      </c>
      <c r="G71" s="43">
        <f t="shared" si="79"/>
        <v>0</v>
      </c>
      <c r="H71" s="43">
        <f t="shared" si="79"/>
        <v>0</v>
      </c>
      <c r="I71" s="75">
        <f t="shared" si="61"/>
        <v>-11944.714889999999</v>
      </c>
      <c r="J71" s="75">
        <f t="shared" si="62"/>
        <v>-11911.94549</v>
      </c>
      <c r="K71" s="75">
        <f t="shared" si="63"/>
        <v>-11911.94549</v>
      </c>
      <c r="L71" s="75">
        <f t="shared" si="79"/>
        <v>0</v>
      </c>
      <c r="M71" s="75">
        <f t="shared" si="79"/>
        <v>0</v>
      </c>
      <c r="N71" s="75">
        <f t="shared" si="79"/>
        <v>0</v>
      </c>
      <c r="O71" s="75">
        <f t="shared" si="64"/>
        <v>0</v>
      </c>
      <c r="P71" s="75">
        <f t="shared" si="65"/>
        <v>0</v>
      </c>
      <c r="Q71" s="75">
        <f t="shared" si="66"/>
        <v>0</v>
      </c>
      <c r="R71" s="43">
        <f t="shared" ref="R71:T71" si="80">SUM(R72:R73)</f>
        <v>0</v>
      </c>
      <c r="S71" s="43">
        <f t="shared" si="80"/>
        <v>0</v>
      </c>
      <c r="T71" s="43">
        <f t="shared" si="80"/>
        <v>0</v>
      </c>
      <c r="U71" s="75">
        <f t="shared" si="67"/>
        <v>0</v>
      </c>
      <c r="V71" s="75">
        <f t="shared" si="68"/>
        <v>0</v>
      </c>
      <c r="W71" s="75">
        <f t="shared" si="69"/>
        <v>0</v>
      </c>
      <c r="X71" s="47"/>
      <c r="Y71" s="47"/>
      <c r="Z71" s="47"/>
    </row>
    <row r="72" spans="1:26" s="13" customFormat="1" ht="50.25" customHeight="1" x14ac:dyDescent="0.25">
      <c r="A72" s="90" t="s">
        <v>157</v>
      </c>
      <c r="B72" s="12" t="s">
        <v>156</v>
      </c>
      <c r="C72" s="89">
        <v>10404.91489</v>
      </c>
      <c r="D72" s="89">
        <v>10372.145490000001</v>
      </c>
      <c r="E72" s="89">
        <v>10372.145490000001</v>
      </c>
      <c r="F72" s="45"/>
      <c r="G72" s="45"/>
      <c r="H72" s="45"/>
      <c r="I72" s="76">
        <f t="shared" si="61"/>
        <v>-10404.91489</v>
      </c>
      <c r="J72" s="76">
        <f t="shared" si="62"/>
        <v>-10372.145490000001</v>
      </c>
      <c r="K72" s="76">
        <f t="shared" si="63"/>
        <v>-10372.145490000001</v>
      </c>
      <c r="L72" s="76"/>
      <c r="M72" s="76"/>
      <c r="N72" s="76"/>
      <c r="O72" s="76">
        <f t="shared" si="64"/>
        <v>0</v>
      </c>
      <c r="P72" s="76">
        <f t="shared" si="65"/>
        <v>0</v>
      </c>
      <c r="Q72" s="76">
        <f t="shared" si="66"/>
        <v>0</v>
      </c>
      <c r="R72" s="45"/>
      <c r="S72" s="45"/>
      <c r="T72" s="45"/>
      <c r="U72" s="76">
        <f t="shared" si="67"/>
        <v>0</v>
      </c>
      <c r="V72" s="76">
        <f t="shared" si="68"/>
        <v>0</v>
      </c>
      <c r="W72" s="76">
        <f t="shared" si="69"/>
        <v>0</v>
      </c>
      <c r="X72" s="33"/>
      <c r="Y72" s="33"/>
      <c r="Z72" s="33"/>
    </row>
    <row r="73" spans="1:26" s="13" customFormat="1" ht="51.75" customHeight="1" x14ac:dyDescent="0.25">
      <c r="A73" s="90" t="s">
        <v>155</v>
      </c>
      <c r="B73" s="12" t="s">
        <v>154</v>
      </c>
      <c r="C73" s="89">
        <v>1539.8</v>
      </c>
      <c r="D73" s="89">
        <v>1539.8</v>
      </c>
      <c r="E73" s="89">
        <v>1539.8</v>
      </c>
      <c r="F73" s="45"/>
      <c r="G73" s="45"/>
      <c r="H73" s="45"/>
      <c r="I73" s="76">
        <f t="shared" si="61"/>
        <v>-1539.8</v>
      </c>
      <c r="J73" s="76">
        <f t="shared" si="62"/>
        <v>-1539.8</v>
      </c>
      <c r="K73" s="76">
        <f t="shared" si="63"/>
        <v>-1539.8</v>
      </c>
      <c r="L73" s="76"/>
      <c r="M73" s="76"/>
      <c r="N73" s="76"/>
      <c r="O73" s="76">
        <f t="shared" si="64"/>
        <v>0</v>
      </c>
      <c r="P73" s="76">
        <f t="shared" si="65"/>
        <v>0</v>
      </c>
      <c r="Q73" s="76">
        <f t="shared" si="66"/>
        <v>0</v>
      </c>
      <c r="R73" s="45"/>
      <c r="S73" s="45"/>
      <c r="T73" s="45"/>
      <c r="U73" s="76">
        <f t="shared" si="67"/>
        <v>0</v>
      </c>
      <c r="V73" s="76">
        <f t="shared" si="68"/>
        <v>0</v>
      </c>
      <c r="W73" s="76">
        <f t="shared" si="69"/>
        <v>0</v>
      </c>
      <c r="X73" s="33"/>
      <c r="Y73" s="33"/>
      <c r="Z73" s="33"/>
    </row>
    <row r="74" spans="1:26" s="7" customFormat="1" ht="29.25" customHeight="1" x14ac:dyDescent="0.25">
      <c r="A74" s="4" t="s">
        <v>153</v>
      </c>
      <c r="B74" s="8" t="s">
        <v>152</v>
      </c>
      <c r="C74" s="6">
        <f t="shared" ref="C74:T74" si="81">C75</f>
        <v>1720.13014</v>
      </c>
      <c r="D74" s="6">
        <f t="shared" si="81"/>
        <v>1720.13014</v>
      </c>
      <c r="E74" s="6">
        <f t="shared" si="81"/>
        <v>1720.13014</v>
      </c>
      <c r="F74" s="38">
        <f t="shared" si="81"/>
        <v>0</v>
      </c>
      <c r="G74" s="38">
        <f t="shared" si="81"/>
        <v>0</v>
      </c>
      <c r="H74" s="38">
        <f t="shared" si="81"/>
        <v>0</v>
      </c>
      <c r="I74" s="74">
        <f t="shared" ref="I74:I80" si="82">F74-C74</f>
        <v>-1720.13014</v>
      </c>
      <c r="J74" s="74">
        <f t="shared" si="6"/>
        <v>-1720.13014</v>
      </c>
      <c r="K74" s="74">
        <f t="shared" si="7"/>
        <v>-1720.13014</v>
      </c>
      <c r="L74" s="74">
        <f t="shared" si="81"/>
        <v>0</v>
      </c>
      <c r="M74" s="74">
        <f t="shared" si="81"/>
        <v>0</v>
      </c>
      <c r="N74" s="74">
        <f t="shared" si="81"/>
        <v>0</v>
      </c>
      <c r="O74" s="74">
        <f t="shared" si="8"/>
        <v>0</v>
      </c>
      <c r="P74" s="74">
        <f t="shared" si="9"/>
        <v>0</v>
      </c>
      <c r="Q74" s="74">
        <f t="shared" si="10"/>
        <v>0</v>
      </c>
      <c r="R74" s="38">
        <f t="shared" si="81"/>
        <v>0</v>
      </c>
      <c r="S74" s="38">
        <f t="shared" si="81"/>
        <v>0</v>
      </c>
      <c r="T74" s="38">
        <f t="shared" si="81"/>
        <v>0</v>
      </c>
      <c r="U74" s="74">
        <f t="shared" ref="U74:W75" si="83">R74-L74</f>
        <v>0</v>
      </c>
      <c r="V74" s="74">
        <f t="shared" si="83"/>
        <v>0</v>
      </c>
      <c r="W74" s="74">
        <f t="shared" si="83"/>
        <v>0</v>
      </c>
      <c r="X74" s="48"/>
      <c r="Y74" s="48"/>
      <c r="Z74" s="48"/>
    </row>
    <row r="75" spans="1:26" ht="29.25" customHeight="1" x14ac:dyDescent="0.25">
      <c r="A75" s="9" t="s">
        <v>151</v>
      </c>
      <c r="B75" s="10" t="s">
        <v>150</v>
      </c>
      <c r="C75" s="88">
        <f t="shared" ref="C75:N75" si="84">SUM(C76:C79)</f>
        <v>1720.13014</v>
      </c>
      <c r="D75" s="88">
        <f t="shared" si="84"/>
        <v>1720.13014</v>
      </c>
      <c r="E75" s="88">
        <f t="shared" si="84"/>
        <v>1720.13014</v>
      </c>
      <c r="F75" s="43">
        <f t="shared" si="84"/>
        <v>0</v>
      </c>
      <c r="G75" s="43">
        <f t="shared" si="84"/>
        <v>0</v>
      </c>
      <c r="H75" s="43">
        <f t="shared" si="84"/>
        <v>0</v>
      </c>
      <c r="I75" s="75">
        <f t="shared" si="82"/>
        <v>-1720.13014</v>
      </c>
      <c r="J75" s="75">
        <f t="shared" si="6"/>
        <v>-1720.13014</v>
      </c>
      <c r="K75" s="75">
        <f t="shared" si="7"/>
        <v>-1720.13014</v>
      </c>
      <c r="L75" s="75">
        <f t="shared" si="84"/>
        <v>0</v>
      </c>
      <c r="M75" s="75">
        <f t="shared" si="84"/>
        <v>0</v>
      </c>
      <c r="N75" s="75">
        <f t="shared" si="84"/>
        <v>0</v>
      </c>
      <c r="O75" s="75">
        <f t="shared" si="8"/>
        <v>0</v>
      </c>
      <c r="P75" s="75">
        <f t="shared" si="9"/>
        <v>0</v>
      </c>
      <c r="Q75" s="75">
        <f t="shared" si="10"/>
        <v>0</v>
      </c>
      <c r="R75" s="43">
        <f t="shared" ref="R75:T75" si="85">SUM(R76:R79)</f>
        <v>0</v>
      </c>
      <c r="S75" s="43">
        <f t="shared" si="85"/>
        <v>0</v>
      </c>
      <c r="T75" s="43">
        <f t="shared" si="85"/>
        <v>0</v>
      </c>
      <c r="U75" s="75">
        <f t="shared" si="83"/>
        <v>0</v>
      </c>
      <c r="V75" s="75">
        <f t="shared" si="83"/>
        <v>0</v>
      </c>
      <c r="W75" s="75">
        <f t="shared" si="83"/>
        <v>0</v>
      </c>
      <c r="X75" s="47"/>
      <c r="Y75" s="47"/>
      <c r="Z75" s="47"/>
    </row>
    <row r="76" spans="1:26" s="13" customFormat="1" ht="33.75" hidden="1" customHeight="1" x14ac:dyDescent="0.25">
      <c r="A76" s="11" t="s">
        <v>149</v>
      </c>
      <c r="B76" s="12" t="s">
        <v>148</v>
      </c>
      <c r="C76" s="91">
        <v>519.77306999999996</v>
      </c>
      <c r="D76" s="91">
        <v>519.77306999999996</v>
      </c>
      <c r="E76" s="91">
        <v>519.77306999999996</v>
      </c>
      <c r="F76" s="45"/>
      <c r="G76" s="45"/>
      <c r="H76" s="45"/>
      <c r="I76" s="76">
        <f t="shared" si="82"/>
        <v>-519.77306999999996</v>
      </c>
      <c r="J76" s="76">
        <f t="shared" si="6"/>
        <v>-519.77306999999996</v>
      </c>
      <c r="K76" s="76">
        <f t="shared" si="7"/>
        <v>-519.77306999999996</v>
      </c>
      <c r="L76" s="76"/>
      <c r="M76" s="76"/>
      <c r="N76" s="76"/>
      <c r="O76" s="76">
        <f t="shared" si="8"/>
        <v>0</v>
      </c>
      <c r="P76" s="76">
        <f t="shared" si="9"/>
        <v>0</v>
      </c>
      <c r="Q76" s="76">
        <f t="shared" si="10"/>
        <v>0</v>
      </c>
      <c r="R76" s="45"/>
      <c r="S76" s="45"/>
      <c r="T76" s="45"/>
      <c r="U76" s="76">
        <f t="shared" ref="U76:U80" si="86">R76-L76</f>
        <v>0</v>
      </c>
      <c r="V76" s="76">
        <f t="shared" ref="V76:V80" si="87">S76-M76</f>
        <v>0</v>
      </c>
      <c r="W76" s="76">
        <f t="shared" ref="W76:W80" si="88">T76-N76</f>
        <v>0</v>
      </c>
      <c r="X76" s="33"/>
      <c r="Y76" s="33"/>
      <c r="Z76" s="33"/>
    </row>
    <row r="77" spans="1:26" s="13" customFormat="1" ht="24" hidden="1" customHeight="1" x14ac:dyDescent="0.25">
      <c r="A77" s="11" t="s">
        <v>147</v>
      </c>
      <c r="B77" s="12" t="s">
        <v>146</v>
      </c>
      <c r="C77" s="91">
        <v>1193.25666</v>
      </c>
      <c r="D77" s="91">
        <v>1193.25666</v>
      </c>
      <c r="E77" s="91">
        <v>1193.25666</v>
      </c>
      <c r="F77" s="45"/>
      <c r="G77" s="45"/>
      <c r="H77" s="45"/>
      <c r="I77" s="76">
        <f t="shared" si="82"/>
        <v>-1193.25666</v>
      </c>
      <c r="J77" s="76">
        <f t="shared" si="6"/>
        <v>-1193.25666</v>
      </c>
      <c r="K77" s="76">
        <f t="shared" si="7"/>
        <v>-1193.25666</v>
      </c>
      <c r="L77" s="76"/>
      <c r="M77" s="76"/>
      <c r="N77" s="76"/>
      <c r="O77" s="76">
        <f t="shared" si="8"/>
        <v>0</v>
      </c>
      <c r="P77" s="76">
        <f t="shared" si="9"/>
        <v>0</v>
      </c>
      <c r="Q77" s="76">
        <f t="shared" si="10"/>
        <v>0</v>
      </c>
      <c r="R77" s="45"/>
      <c r="S77" s="45"/>
      <c r="T77" s="45"/>
      <c r="U77" s="76">
        <f t="shared" si="86"/>
        <v>0</v>
      </c>
      <c r="V77" s="76">
        <f t="shared" si="87"/>
        <v>0</v>
      </c>
      <c r="W77" s="76">
        <f t="shared" si="88"/>
        <v>0</v>
      </c>
      <c r="X77" s="33"/>
      <c r="Y77" s="33"/>
      <c r="Z77" s="33"/>
    </row>
    <row r="78" spans="1:26" s="13" customFormat="1" ht="24" hidden="1" customHeight="1" x14ac:dyDescent="0.25">
      <c r="A78" s="11" t="s">
        <v>145</v>
      </c>
      <c r="B78" s="12" t="s">
        <v>144</v>
      </c>
      <c r="C78" s="91">
        <v>7.1004100000000001</v>
      </c>
      <c r="D78" s="91">
        <v>7.1004100000000001</v>
      </c>
      <c r="E78" s="91">
        <v>7.1004100000000001</v>
      </c>
      <c r="F78" s="45"/>
      <c r="G78" s="45"/>
      <c r="H78" s="45"/>
      <c r="I78" s="76">
        <f t="shared" si="82"/>
        <v>-7.1004100000000001</v>
      </c>
      <c r="J78" s="76">
        <f t="shared" si="6"/>
        <v>-7.1004100000000001</v>
      </c>
      <c r="K78" s="76">
        <f t="shared" si="7"/>
        <v>-7.1004100000000001</v>
      </c>
      <c r="L78" s="76"/>
      <c r="M78" s="76"/>
      <c r="N78" s="76"/>
      <c r="O78" s="76">
        <f t="shared" si="8"/>
        <v>0</v>
      </c>
      <c r="P78" s="76">
        <f t="shared" si="9"/>
        <v>0</v>
      </c>
      <c r="Q78" s="76">
        <f t="shared" si="10"/>
        <v>0</v>
      </c>
      <c r="R78" s="45"/>
      <c r="S78" s="45"/>
      <c r="T78" s="45"/>
      <c r="U78" s="76">
        <f t="shared" si="86"/>
        <v>0</v>
      </c>
      <c r="V78" s="76">
        <f t="shared" si="87"/>
        <v>0</v>
      </c>
      <c r="W78" s="76">
        <f t="shared" si="88"/>
        <v>0</v>
      </c>
      <c r="X78" s="33"/>
      <c r="Y78" s="33"/>
      <c r="Z78" s="33"/>
    </row>
    <row r="79" spans="1:26" s="13" customFormat="1" ht="24" hidden="1" customHeight="1" x14ac:dyDescent="0.25">
      <c r="A79" s="11" t="s">
        <v>143</v>
      </c>
      <c r="B79" s="12" t="s">
        <v>142</v>
      </c>
      <c r="C79" s="89"/>
      <c r="D79" s="89"/>
      <c r="E79" s="89"/>
      <c r="F79" s="45"/>
      <c r="G79" s="45"/>
      <c r="H79" s="45"/>
      <c r="I79" s="76">
        <f t="shared" si="82"/>
        <v>0</v>
      </c>
      <c r="J79" s="76">
        <f t="shared" si="6"/>
        <v>0</v>
      </c>
      <c r="K79" s="76">
        <f t="shared" si="7"/>
        <v>0</v>
      </c>
      <c r="L79" s="76"/>
      <c r="M79" s="76"/>
      <c r="N79" s="76"/>
      <c r="O79" s="76">
        <f t="shared" si="8"/>
        <v>0</v>
      </c>
      <c r="P79" s="76">
        <f t="shared" si="9"/>
        <v>0</v>
      </c>
      <c r="Q79" s="76">
        <f t="shared" si="10"/>
        <v>0</v>
      </c>
      <c r="R79" s="45"/>
      <c r="S79" s="45"/>
      <c r="T79" s="45"/>
      <c r="U79" s="76">
        <f t="shared" si="86"/>
        <v>0</v>
      </c>
      <c r="V79" s="76">
        <f t="shared" si="87"/>
        <v>0</v>
      </c>
      <c r="W79" s="76">
        <f t="shared" si="88"/>
        <v>0</v>
      </c>
      <c r="X79" s="33"/>
      <c r="Y79" s="33"/>
      <c r="Z79" s="33"/>
    </row>
    <row r="80" spans="1:26" s="13" customFormat="1" ht="52.5" hidden="1" customHeight="1" x14ac:dyDescent="0.25">
      <c r="A80" s="11" t="s">
        <v>268</v>
      </c>
      <c r="B80" s="12" t="s">
        <v>267</v>
      </c>
      <c r="C80" s="89"/>
      <c r="D80" s="89"/>
      <c r="E80" s="89"/>
      <c r="F80" s="45"/>
      <c r="G80" s="45"/>
      <c r="H80" s="45"/>
      <c r="I80" s="76">
        <f t="shared" si="82"/>
        <v>0</v>
      </c>
      <c r="J80" s="76">
        <f t="shared" si="6"/>
        <v>0</v>
      </c>
      <c r="K80" s="76">
        <f t="shared" si="7"/>
        <v>0</v>
      </c>
      <c r="L80" s="76"/>
      <c r="M80" s="76"/>
      <c r="N80" s="76"/>
      <c r="O80" s="76">
        <f t="shared" si="8"/>
        <v>0</v>
      </c>
      <c r="P80" s="76">
        <f t="shared" si="9"/>
        <v>0</v>
      </c>
      <c r="Q80" s="76">
        <f t="shared" si="10"/>
        <v>0</v>
      </c>
      <c r="R80" s="45"/>
      <c r="S80" s="45"/>
      <c r="T80" s="45"/>
      <c r="U80" s="76">
        <f t="shared" si="86"/>
        <v>0</v>
      </c>
      <c r="V80" s="76">
        <f t="shared" si="87"/>
        <v>0</v>
      </c>
      <c r="W80" s="76">
        <f t="shared" si="88"/>
        <v>0</v>
      </c>
      <c r="X80" s="33"/>
      <c r="Y80" s="33"/>
      <c r="Z80" s="33"/>
    </row>
    <row r="81" spans="1:26" s="7" customFormat="1" ht="33.75" customHeight="1" x14ac:dyDescent="0.25">
      <c r="A81" s="4" t="s">
        <v>141</v>
      </c>
      <c r="B81" s="8" t="s">
        <v>140</v>
      </c>
      <c r="C81" s="6">
        <f t="shared" ref="C81:H81" si="89">C82+C83+C88+C89</f>
        <v>161730.5</v>
      </c>
      <c r="D81" s="6">
        <f t="shared" si="89"/>
        <v>152048.5</v>
      </c>
      <c r="E81" s="6">
        <f t="shared" si="89"/>
        <v>152379.09999999998</v>
      </c>
      <c r="F81" s="38">
        <f t="shared" si="89"/>
        <v>0</v>
      </c>
      <c r="G81" s="38">
        <f t="shared" si="89"/>
        <v>0</v>
      </c>
      <c r="H81" s="38">
        <f t="shared" si="89"/>
        <v>0</v>
      </c>
      <c r="I81" s="74">
        <f t="shared" ref="I81:I82" si="90">F81-C81</f>
        <v>-161730.5</v>
      </c>
      <c r="J81" s="74">
        <f t="shared" si="6"/>
        <v>-152048.5</v>
      </c>
      <c r="K81" s="74">
        <f t="shared" si="7"/>
        <v>-152379.09999999998</v>
      </c>
      <c r="L81" s="74">
        <f>L82+L83+L88+L89</f>
        <v>0</v>
      </c>
      <c r="M81" s="74">
        <f>M82+M83+M88+M89</f>
        <v>0</v>
      </c>
      <c r="N81" s="74">
        <f>N82+N83+N88+N89</f>
        <v>0</v>
      </c>
      <c r="O81" s="74">
        <f t="shared" si="8"/>
        <v>0</v>
      </c>
      <c r="P81" s="74">
        <f t="shared" si="9"/>
        <v>0</v>
      </c>
      <c r="Q81" s="74">
        <f t="shared" si="10"/>
        <v>0</v>
      </c>
      <c r="R81" s="38">
        <f>R82+R83+R88+R89</f>
        <v>0</v>
      </c>
      <c r="S81" s="38">
        <f>S82+S83+S88+S89</f>
        <v>0</v>
      </c>
      <c r="T81" s="38">
        <f>T82+T83+T88+T89</f>
        <v>0</v>
      </c>
      <c r="U81" s="74">
        <f t="shared" ref="U81:W83" si="91">R81-L81</f>
        <v>0</v>
      </c>
      <c r="V81" s="74">
        <f t="shared" si="91"/>
        <v>0</v>
      </c>
      <c r="W81" s="74">
        <f t="shared" si="91"/>
        <v>0</v>
      </c>
      <c r="X81" s="48"/>
      <c r="Y81" s="48"/>
      <c r="Z81" s="48"/>
    </row>
    <row r="82" spans="1:26" ht="52.5" hidden="1" customHeight="1" x14ac:dyDescent="0.25">
      <c r="A82" s="9" t="s">
        <v>139</v>
      </c>
      <c r="B82" s="10" t="s">
        <v>138</v>
      </c>
      <c r="C82" s="88"/>
      <c r="D82" s="88"/>
      <c r="E82" s="88"/>
      <c r="F82" s="43"/>
      <c r="G82" s="43"/>
      <c r="H82" s="43"/>
      <c r="I82" s="75">
        <f t="shared" si="90"/>
        <v>0</v>
      </c>
      <c r="J82" s="75">
        <f t="shared" ref="J82" si="92">G82-D82</f>
        <v>0</v>
      </c>
      <c r="K82" s="75">
        <f t="shared" ref="K82" si="93">H82-E82</f>
        <v>0</v>
      </c>
      <c r="L82" s="75"/>
      <c r="M82" s="75"/>
      <c r="N82" s="75"/>
      <c r="O82" s="75">
        <f t="shared" si="8"/>
        <v>0</v>
      </c>
      <c r="P82" s="75">
        <f t="shared" si="9"/>
        <v>0</v>
      </c>
      <c r="Q82" s="75">
        <f t="shared" si="10"/>
        <v>0</v>
      </c>
      <c r="R82" s="43"/>
      <c r="S82" s="43"/>
      <c r="T82" s="43"/>
      <c r="U82" s="75">
        <f t="shared" si="91"/>
        <v>0</v>
      </c>
      <c r="V82" s="75">
        <f t="shared" si="91"/>
        <v>0</v>
      </c>
      <c r="W82" s="75">
        <f t="shared" si="91"/>
        <v>0</v>
      </c>
      <c r="X82" s="47"/>
      <c r="Y82" s="47"/>
      <c r="Z82" s="47"/>
    </row>
    <row r="83" spans="1:26" ht="36" customHeight="1" x14ac:dyDescent="0.25">
      <c r="A83" s="9" t="s">
        <v>136</v>
      </c>
      <c r="B83" s="10" t="s">
        <v>137</v>
      </c>
      <c r="C83" s="88">
        <f t="shared" ref="C83:H83" si="94">SUM(C84:C87)</f>
        <v>3788.7</v>
      </c>
      <c r="D83" s="88">
        <f t="shared" si="94"/>
        <v>3940.3</v>
      </c>
      <c r="E83" s="88">
        <f t="shared" si="94"/>
        <v>4097.8999999999996</v>
      </c>
      <c r="F83" s="43">
        <f t="shared" si="94"/>
        <v>0</v>
      </c>
      <c r="G83" s="43">
        <f t="shared" si="94"/>
        <v>0</v>
      </c>
      <c r="H83" s="43">
        <f t="shared" si="94"/>
        <v>0</v>
      </c>
      <c r="I83" s="75">
        <f t="shared" ref="I83" si="95">F83-C83</f>
        <v>-3788.7</v>
      </c>
      <c r="J83" s="75">
        <f t="shared" si="6"/>
        <v>-3940.3</v>
      </c>
      <c r="K83" s="75">
        <f t="shared" si="7"/>
        <v>-4097.8999999999996</v>
      </c>
      <c r="L83" s="75">
        <f>SUM(L84:L87)</f>
        <v>0</v>
      </c>
      <c r="M83" s="75">
        <f>SUM(M84:M87)</f>
        <v>0</v>
      </c>
      <c r="N83" s="75">
        <f>SUM(N84:N87)</f>
        <v>0</v>
      </c>
      <c r="O83" s="75">
        <f t="shared" si="8"/>
        <v>0</v>
      </c>
      <c r="P83" s="75">
        <f t="shared" si="9"/>
        <v>0</v>
      </c>
      <c r="Q83" s="75">
        <f t="shared" si="10"/>
        <v>0</v>
      </c>
      <c r="R83" s="43">
        <f>SUM(R84:R87)</f>
        <v>0</v>
      </c>
      <c r="S83" s="43">
        <f>SUM(S84:S87)</f>
        <v>0</v>
      </c>
      <c r="T83" s="43">
        <f>SUM(T84:T87)</f>
        <v>0</v>
      </c>
      <c r="U83" s="75">
        <f t="shared" si="91"/>
        <v>0</v>
      </c>
      <c r="V83" s="75">
        <f t="shared" si="91"/>
        <v>0</v>
      </c>
      <c r="W83" s="75">
        <f t="shared" si="91"/>
        <v>0</v>
      </c>
      <c r="X83" s="47"/>
      <c r="Y83" s="47"/>
      <c r="Z83" s="47"/>
    </row>
    <row r="84" spans="1:26" s="13" customFormat="1" ht="39" hidden="1" customHeight="1" x14ac:dyDescent="0.25">
      <c r="A84" s="11" t="s">
        <v>342</v>
      </c>
      <c r="B84" s="12" t="s">
        <v>343</v>
      </c>
      <c r="C84" s="89">
        <v>3788.7</v>
      </c>
      <c r="D84" s="89">
        <v>3940.3</v>
      </c>
      <c r="E84" s="89">
        <v>4097.8999999999996</v>
      </c>
      <c r="F84" s="45"/>
      <c r="G84" s="45"/>
      <c r="H84" s="45"/>
      <c r="I84" s="76">
        <f t="shared" ref="I84:I87" si="96">F84-C84</f>
        <v>-3788.7</v>
      </c>
      <c r="J84" s="76">
        <f t="shared" ref="J84:J87" si="97">G84-D84</f>
        <v>-3940.3</v>
      </c>
      <c r="K84" s="76">
        <f t="shared" ref="K84:K87" si="98">H84-E84</f>
        <v>-4097.8999999999996</v>
      </c>
      <c r="L84" s="76"/>
      <c r="M84" s="76"/>
      <c r="N84" s="76"/>
      <c r="O84" s="76">
        <f t="shared" si="8"/>
        <v>0</v>
      </c>
      <c r="P84" s="76">
        <f t="shared" si="9"/>
        <v>0</v>
      </c>
      <c r="Q84" s="76">
        <f t="shared" si="10"/>
        <v>0</v>
      </c>
      <c r="R84" s="45"/>
      <c r="S84" s="45"/>
      <c r="T84" s="45"/>
      <c r="U84" s="76">
        <f t="shared" ref="U84:U87" si="99">R84-L84</f>
        <v>0</v>
      </c>
      <c r="V84" s="76">
        <f t="shared" ref="V84:V87" si="100">S84-M84</f>
        <v>0</v>
      </c>
      <c r="W84" s="76">
        <f t="shared" ref="W84:W87" si="101">T84-N84</f>
        <v>0</v>
      </c>
      <c r="X84" s="33"/>
      <c r="Y84" s="33"/>
      <c r="Z84" s="33"/>
    </row>
    <row r="85" spans="1:26" s="13" customFormat="1" ht="63.75" hidden="1" customHeight="1" x14ac:dyDescent="0.25">
      <c r="A85" s="11" t="s">
        <v>344</v>
      </c>
      <c r="B85" s="12" t="s">
        <v>341</v>
      </c>
      <c r="C85" s="89"/>
      <c r="D85" s="89"/>
      <c r="E85" s="89"/>
      <c r="F85" s="45"/>
      <c r="G85" s="45"/>
      <c r="H85" s="45"/>
      <c r="I85" s="76">
        <f t="shared" si="96"/>
        <v>0</v>
      </c>
      <c r="J85" s="76">
        <f t="shared" si="97"/>
        <v>0</v>
      </c>
      <c r="K85" s="76">
        <f t="shared" si="98"/>
        <v>0</v>
      </c>
      <c r="L85" s="76"/>
      <c r="M85" s="76"/>
      <c r="N85" s="76"/>
      <c r="O85" s="76">
        <f t="shared" ref="O85:O86" si="102">L85-F85</f>
        <v>0</v>
      </c>
      <c r="P85" s="76">
        <f t="shared" ref="P85:P86" si="103">M85-G85</f>
        <v>0</v>
      </c>
      <c r="Q85" s="76">
        <f t="shared" ref="Q85:Q86" si="104">N85-H85</f>
        <v>0</v>
      </c>
      <c r="R85" s="45"/>
      <c r="S85" s="45"/>
      <c r="T85" s="45"/>
      <c r="U85" s="76">
        <f t="shared" si="99"/>
        <v>0</v>
      </c>
      <c r="V85" s="76">
        <f t="shared" si="100"/>
        <v>0</v>
      </c>
      <c r="W85" s="76">
        <f t="shared" si="101"/>
        <v>0</v>
      </c>
      <c r="X85" s="33"/>
      <c r="Y85" s="33"/>
      <c r="Z85" s="33"/>
    </row>
    <row r="86" spans="1:26" s="13" customFormat="1" ht="33" hidden="1" customHeight="1" x14ac:dyDescent="0.25">
      <c r="A86" s="11" t="s">
        <v>345</v>
      </c>
      <c r="B86" s="12" t="s">
        <v>346</v>
      </c>
      <c r="C86" s="89"/>
      <c r="D86" s="89"/>
      <c r="E86" s="89"/>
      <c r="F86" s="45"/>
      <c r="G86" s="45"/>
      <c r="H86" s="45"/>
      <c r="I86" s="76">
        <f t="shared" si="96"/>
        <v>0</v>
      </c>
      <c r="J86" s="76">
        <f t="shared" si="97"/>
        <v>0</v>
      </c>
      <c r="K86" s="76">
        <f t="shared" si="98"/>
        <v>0</v>
      </c>
      <c r="L86" s="76"/>
      <c r="M86" s="76"/>
      <c r="N86" s="76"/>
      <c r="O86" s="76">
        <f t="shared" si="102"/>
        <v>0</v>
      </c>
      <c r="P86" s="76">
        <f t="shared" si="103"/>
        <v>0</v>
      </c>
      <c r="Q86" s="76">
        <f t="shared" si="104"/>
        <v>0</v>
      </c>
      <c r="R86" s="45"/>
      <c r="S86" s="45"/>
      <c r="T86" s="45"/>
      <c r="U86" s="76">
        <f t="shared" si="99"/>
        <v>0</v>
      </c>
      <c r="V86" s="76">
        <f t="shared" si="100"/>
        <v>0</v>
      </c>
      <c r="W86" s="76">
        <f t="shared" si="101"/>
        <v>0</v>
      </c>
      <c r="X86" s="33"/>
      <c r="Y86" s="33"/>
      <c r="Z86" s="33"/>
    </row>
    <row r="87" spans="1:26" s="13" customFormat="1" ht="53.25" hidden="1" customHeight="1" x14ac:dyDescent="0.25">
      <c r="A87" s="11" t="s">
        <v>136</v>
      </c>
      <c r="B87" s="12" t="s">
        <v>348</v>
      </c>
      <c r="C87" s="89"/>
      <c r="D87" s="89"/>
      <c r="E87" s="89"/>
      <c r="F87" s="45"/>
      <c r="G87" s="45"/>
      <c r="H87" s="45"/>
      <c r="I87" s="76">
        <f t="shared" si="96"/>
        <v>0</v>
      </c>
      <c r="J87" s="76">
        <f t="shared" si="97"/>
        <v>0</v>
      </c>
      <c r="K87" s="76">
        <f t="shared" si="98"/>
        <v>0</v>
      </c>
      <c r="L87" s="76"/>
      <c r="M87" s="76"/>
      <c r="N87" s="76"/>
      <c r="O87" s="76">
        <f t="shared" si="8"/>
        <v>0</v>
      </c>
      <c r="P87" s="76">
        <f t="shared" si="9"/>
        <v>0</v>
      </c>
      <c r="Q87" s="76">
        <f t="shared" si="10"/>
        <v>0</v>
      </c>
      <c r="R87" s="45"/>
      <c r="S87" s="45"/>
      <c r="T87" s="45"/>
      <c r="U87" s="76">
        <f t="shared" si="99"/>
        <v>0</v>
      </c>
      <c r="V87" s="76">
        <f t="shared" si="100"/>
        <v>0</v>
      </c>
      <c r="W87" s="76">
        <f t="shared" si="101"/>
        <v>0</v>
      </c>
      <c r="X87" s="33"/>
      <c r="Y87" s="33"/>
      <c r="Z87" s="33"/>
    </row>
    <row r="88" spans="1:26" ht="36" customHeight="1" x14ac:dyDescent="0.25">
      <c r="A88" s="9" t="s">
        <v>135</v>
      </c>
      <c r="B88" s="10" t="s">
        <v>134</v>
      </c>
      <c r="C88" s="88">
        <v>4160</v>
      </c>
      <c r="D88" s="88">
        <v>4326.3999999999996</v>
      </c>
      <c r="E88" s="88">
        <v>4499.3999999999996</v>
      </c>
      <c r="F88" s="43"/>
      <c r="G88" s="43"/>
      <c r="H88" s="43"/>
      <c r="I88" s="75">
        <f t="shared" ref="I88:I158" si="105">F88-C88</f>
        <v>-4160</v>
      </c>
      <c r="J88" s="75">
        <f t="shared" si="6"/>
        <v>-4326.3999999999996</v>
      </c>
      <c r="K88" s="75">
        <f t="shared" si="7"/>
        <v>-4499.3999999999996</v>
      </c>
      <c r="L88" s="75"/>
      <c r="M88" s="75"/>
      <c r="N88" s="75"/>
      <c r="O88" s="75">
        <f t="shared" si="8"/>
        <v>0</v>
      </c>
      <c r="P88" s="75">
        <f t="shared" si="9"/>
        <v>0</v>
      </c>
      <c r="Q88" s="75">
        <f t="shared" si="10"/>
        <v>0</v>
      </c>
      <c r="R88" s="43"/>
      <c r="S88" s="43"/>
      <c r="T88" s="43"/>
      <c r="U88" s="75">
        <f t="shared" ref="U88:U120" si="106">R88-L88</f>
        <v>0</v>
      </c>
      <c r="V88" s="75">
        <f t="shared" ref="V88:V120" si="107">S88-M88</f>
        <v>0</v>
      </c>
      <c r="W88" s="75">
        <f t="shared" ref="W88:W120" si="108">T88-N88</f>
        <v>0</v>
      </c>
      <c r="X88" s="47"/>
      <c r="Y88" s="47"/>
      <c r="Z88" s="47"/>
    </row>
    <row r="89" spans="1:26" ht="33" customHeight="1" x14ac:dyDescent="0.25">
      <c r="A89" s="9" t="s">
        <v>133</v>
      </c>
      <c r="B89" s="10" t="s">
        <v>132</v>
      </c>
      <c r="C89" s="88">
        <f>C90+C91+C92+C93+C94+C95+C98+C101+C102+C104</f>
        <v>153781.79999999999</v>
      </c>
      <c r="D89" s="88">
        <f t="shared" ref="D89:T89" si="109">D90+D91+D92+D93+D94+D95+D98+D101+D102+D104</f>
        <v>143781.79999999999</v>
      </c>
      <c r="E89" s="88">
        <f t="shared" si="109"/>
        <v>143781.79999999999</v>
      </c>
      <c r="F89" s="43">
        <f t="shared" si="109"/>
        <v>0</v>
      </c>
      <c r="G89" s="43">
        <f t="shared" si="109"/>
        <v>0</v>
      </c>
      <c r="H89" s="43">
        <f t="shared" si="109"/>
        <v>0</v>
      </c>
      <c r="I89" s="75">
        <f t="shared" si="105"/>
        <v>-153781.79999999999</v>
      </c>
      <c r="J89" s="75">
        <f t="shared" si="6"/>
        <v>-143781.79999999999</v>
      </c>
      <c r="K89" s="75">
        <f t="shared" si="7"/>
        <v>-143781.79999999999</v>
      </c>
      <c r="L89" s="43">
        <f t="shared" si="109"/>
        <v>0</v>
      </c>
      <c r="M89" s="43">
        <f t="shared" si="109"/>
        <v>0</v>
      </c>
      <c r="N89" s="43">
        <f t="shared" si="109"/>
        <v>0</v>
      </c>
      <c r="O89" s="75">
        <f t="shared" si="8"/>
        <v>0</v>
      </c>
      <c r="P89" s="75">
        <f t="shared" si="9"/>
        <v>0</v>
      </c>
      <c r="Q89" s="75">
        <f t="shared" si="10"/>
        <v>0</v>
      </c>
      <c r="R89" s="43">
        <f t="shared" si="109"/>
        <v>0</v>
      </c>
      <c r="S89" s="43">
        <f t="shared" si="109"/>
        <v>0</v>
      </c>
      <c r="T89" s="43">
        <f t="shared" si="109"/>
        <v>0</v>
      </c>
      <c r="U89" s="75">
        <f t="shared" si="106"/>
        <v>0</v>
      </c>
      <c r="V89" s="75">
        <f t="shared" si="107"/>
        <v>0</v>
      </c>
      <c r="W89" s="75">
        <f t="shared" si="108"/>
        <v>0</v>
      </c>
      <c r="X89" s="47"/>
      <c r="Y89" s="47"/>
      <c r="Z89" s="47"/>
    </row>
    <row r="90" spans="1:26" s="13" customFormat="1" ht="33" hidden="1" customHeight="1" x14ac:dyDescent="0.25">
      <c r="A90" s="11" t="s">
        <v>133</v>
      </c>
      <c r="B90" s="12" t="s">
        <v>272</v>
      </c>
      <c r="C90" s="89"/>
      <c r="D90" s="89"/>
      <c r="E90" s="89"/>
      <c r="F90" s="45"/>
      <c r="G90" s="45"/>
      <c r="H90" s="45"/>
      <c r="I90" s="76">
        <f t="shared" si="105"/>
        <v>0</v>
      </c>
      <c r="J90" s="76">
        <f t="shared" si="6"/>
        <v>0</v>
      </c>
      <c r="K90" s="76">
        <f t="shared" si="7"/>
        <v>0</v>
      </c>
      <c r="L90" s="76"/>
      <c r="M90" s="76"/>
      <c r="N90" s="76"/>
      <c r="O90" s="76">
        <f t="shared" si="8"/>
        <v>0</v>
      </c>
      <c r="P90" s="76">
        <f t="shared" si="9"/>
        <v>0</v>
      </c>
      <c r="Q90" s="76">
        <f t="shared" si="10"/>
        <v>0</v>
      </c>
      <c r="R90" s="45"/>
      <c r="S90" s="45"/>
      <c r="T90" s="45"/>
      <c r="U90" s="76">
        <f t="shared" si="106"/>
        <v>0</v>
      </c>
      <c r="V90" s="76">
        <f t="shared" si="107"/>
        <v>0</v>
      </c>
      <c r="W90" s="76">
        <f t="shared" si="108"/>
        <v>0</v>
      </c>
      <c r="X90" s="33"/>
      <c r="Y90" s="33"/>
      <c r="Z90" s="33"/>
    </row>
    <row r="91" spans="1:26" s="13" customFormat="1" ht="33" hidden="1" customHeight="1" x14ac:dyDescent="0.25">
      <c r="A91" s="11" t="s">
        <v>133</v>
      </c>
      <c r="B91" s="12" t="s">
        <v>273</v>
      </c>
      <c r="C91" s="89"/>
      <c r="D91" s="89"/>
      <c r="E91" s="89"/>
      <c r="F91" s="45"/>
      <c r="G91" s="45"/>
      <c r="H91" s="45"/>
      <c r="I91" s="76">
        <f t="shared" si="105"/>
        <v>0</v>
      </c>
      <c r="J91" s="76">
        <f t="shared" ref="J91:J161" si="110">G91-D91</f>
        <v>0</v>
      </c>
      <c r="K91" s="76">
        <f t="shared" ref="K91:K161" si="111">H91-E91</f>
        <v>0</v>
      </c>
      <c r="L91" s="76"/>
      <c r="M91" s="76"/>
      <c r="N91" s="76"/>
      <c r="O91" s="76">
        <f t="shared" ref="O91:O161" si="112">L91-F91</f>
        <v>0</v>
      </c>
      <c r="P91" s="76">
        <f t="shared" ref="P91:P161" si="113">M91-G91</f>
        <v>0</v>
      </c>
      <c r="Q91" s="76">
        <f t="shared" ref="Q91:Q161" si="114">N91-H91</f>
        <v>0</v>
      </c>
      <c r="R91" s="45"/>
      <c r="S91" s="45"/>
      <c r="T91" s="45"/>
      <c r="U91" s="76">
        <f t="shared" si="106"/>
        <v>0</v>
      </c>
      <c r="V91" s="76">
        <f t="shared" si="107"/>
        <v>0</v>
      </c>
      <c r="W91" s="76">
        <f t="shared" si="108"/>
        <v>0</v>
      </c>
      <c r="X91" s="33"/>
      <c r="Y91" s="33"/>
      <c r="Z91" s="33"/>
    </row>
    <row r="92" spans="1:26" s="13" customFormat="1" ht="33" hidden="1" customHeight="1" x14ac:dyDescent="0.25">
      <c r="A92" s="11" t="s">
        <v>133</v>
      </c>
      <c r="B92" s="12" t="s">
        <v>274</v>
      </c>
      <c r="C92" s="89"/>
      <c r="D92" s="89"/>
      <c r="E92" s="89"/>
      <c r="F92" s="45"/>
      <c r="G92" s="45"/>
      <c r="H92" s="45"/>
      <c r="I92" s="76">
        <f t="shared" si="105"/>
        <v>0</v>
      </c>
      <c r="J92" s="76">
        <f t="shared" si="110"/>
        <v>0</v>
      </c>
      <c r="K92" s="76">
        <f t="shared" si="111"/>
        <v>0</v>
      </c>
      <c r="L92" s="76"/>
      <c r="M92" s="76"/>
      <c r="N92" s="76"/>
      <c r="O92" s="76">
        <f t="shared" si="112"/>
        <v>0</v>
      </c>
      <c r="P92" s="76">
        <f t="shared" si="113"/>
        <v>0</v>
      </c>
      <c r="Q92" s="76">
        <f t="shared" si="114"/>
        <v>0</v>
      </c>
      <c r="R92" s="45"/>
      <c r="S92" s="45"/>
      <c r="T92" s="45"/>
      <c r="U92" s="76">
        <f t="shared" si="106"/>
        <v>0</v>
      </c>
      <c r="V92" s="76">
        <f t="shared" si="107"/>
        <v>0</v>
      </c>
      <c r="W92" s="76">
        <f t="shared" si="108"/>
        <v>0</v>
      </c>
      <c r="X92" s="33"/>
      <c r="Y92" s="33"/>
      <c r="Z92" s="33"/>
    </row>
    <row r="93" spans="1:26" s="13" customFormat="1" ht="30" hidden="1" customHeight="1" x14ac:dyDescent="0.25">
      <c r="A93" s="11" t="s">
        <v>309</v>
      </c>
      <c r="B93" s="12" t="s">
        <v>313</v>
      </c>
      <c r="C93" s="89"/>
      <c r="D93" s="89"/>
      <c r="E93" s="89"/>
      <c r="F93" s="45"/>
      <c r="G93" s="45"/>
      <c r="H93" s="45"/>
      <c r="I93" s="76">
        <f t="shared" si="105"/>
        <v>0</v>
      </c>
      <c r="J93" s="76">
        <f t="shared" si="110"/>
        <v>0</v>
      </c>
      <c r="K93" s="76">
        <f t="shared" si="111"/>
        <v>0</v>
      </c>
      <c r="L93" s="76"/>
      <c r="M93" s="76"/>
      <c r="N93" s="76"/>
      <c r="O93" s="76">
        <f t="shared" si="112"/>
        <v>0</v>
      </c>
      <c r="P93" s="76">
        <f t="shared" si="113"/>
        <v>0</v>
      </c>
      <c r="Q93" s="76">
        <f t="shared" si="114"/>
        <v>0</v>
      </c>
      <c r="R93" s="45"/>
      <c r="S93" s="45"/>
      <c r="T93" s="45"/>
      <c r="U93" s="76">
        <f t="shared" si="106"/>
        <v>0</v>
      </c>
      <c r="V93" s="76">
        <f t="shared" si="107"/>
        <v>0</v>
      </c>
      <c r="W93" s="76">
        <f t="shared" si="108"/>
        <v>0</v>
      </c>
      <c r="X93" s="33"/>
      <c r="Y93" s="33"/>
      <c r="Z93" s="33"/>
    </row>
    <row r="94" spans="1:26" s="13" customFormat="1" ht="33" hidden="1" customHeight="1" x14ac:dyDescent="0.25">
      <c r="A94" s="11" t="s">
        <v>310</v>
      </c>
      <c r="B94" s="12" t="s">
        <v>314</v>
      </c>
      <c r="C94" s="89"/>
      <c r="D94" s="89"/>
      <c r="E94" s="89"/>
      <c r="F94" s="45"/>
      <c r="G94" s="45"/>
      <c r="H94" s="45"/>
      <c r="I94" s="76">
        <f t="shared" si="105"/>
        <v>0</v>
      </c>
      <c r="J94" s="76">
        <f t="shared" si="110"/>
        <v>0</v>
      </c>
      <c r="K94" s="76">
        <f t="shared" si="111"/>
        <v>0</v>
      </c>
      <c r="L94" s="76"/>
      <c r="M94" s="76"/>
      <c r="N94" s="76"/>
      <c r="O94" s="76">
        <f t="shared" si="112"/>
        <v>0</v>
      </c>
      <c r="P94" s="76">
        <f t="shared" si="113"/>
        <v>0</v>
      </c>
      <c r="Q94" s="76">
        <f t="shared" si="114"/>
        <v>0</v>
      </c>
      <c r="R94" s="45"/>
      <c r="S94" s="45"/>
      <c r="T94" s="45"/>
      <c r="U94" s="76">
        <f t="shared" si="106"/>
        <v>0</v>
      </c>
      <c r="V94" s="76">
        <f t="shared" si="107"/>
        <v>0</v>
      </c>
      <c r="W94" s="76">
        <f t="shared" si="108"/>
        <v>0</v>
      </c>
      <c r="X94" s="33"/>
      <c r="Y94" s="33"/>
      <c r="Z94" s="33"/>
    </row>
    <row r="95" spans="1:26" s="13" customFormat="1" ht="41.25" hidden="1" customHeight="1" x14ac:dyDescent="0.25">
      <c r="A95" s="11" t="s">
        <v>125</v>
      </c>
      <c r="B95" s="12" t="s">
        <v>127</v>
      </c>
      <c r="C95" s="89">
        <f t="shared" ref="C95:T95" si="115">C96+C97</f>
        <v>756.1</v>
      </c>
      <c r="D95" s="89">
        <f t="shared" si="115"/>
        <v>756.1</v>
      </c>
      <c r="E95" s="89">
        <f t="shared" si="115"/>
        <v>756.1</v>
      </c>
      <c r="F95" s="45">
        <f t="shared" si="115"/>
        <v>0</v>
      </c>
      <c r="G95" s="45">
        <f t="shared" si="115"/>
        <v>0</v>
      </c>
      <c r="H95" s="45">
        <f t="shared" si="115"/>
        <v>0</v>
      </c>
      <c r="I95" s="76">
        <f t="shared" si="105"/>
        <v>-756.1</v>
      </c>
      <c r="J95" s="76">
        <f t="shared" si="110"/>
        <v>-756.1</v>
      </c>
      <c r="K95" s="76">
        <f t="shared" si="111"/>
        <v>-756.1</v>
      </c>
      <c r="L95" s="76">
        <f t="shared" si="115"/>
        <v>0</v>
      </c>
      <c r="M95" s="76">
        <f t="shared" si="115"/>
        <v>0</v>
      </c>
      <c r="N95" s="76">
        <f t="shared" si="115"/>
        <v>0</v>
      </c>
      <c r="O95" s="76">
        <f t="shared" si="112"/>
        <v>0</v>
      </c>
      <c r="P95" s="76">
        <f t="shared" si="113"/>
        <v>0</v>
      </c>
      <c r="Q95" s="76">
        <f t="shared" si="114"/>
        <v>0</v>
      </c>
      <c r="R95" s="45">
        <f t="shared" si="115"/>
        <v>0</v>
      </c>
      <c r="S95" s="45">
        <f t="shared" si="115"/>
        <v>0</v>
      </c>
      <c r="T95" s="45">
        <f t="shared" si="115"/>
        <v>0</v>
      </c>
      <c r="U95" s="76">
        <f t="shared" si="106"/>
        <v>0</v>
      </c>
      <c r="V95" s="76">
        <f t="shared" si="107"/>
        <v>0</v>
      </c>
      <c r="W95" s="76">
        <f t="shared" si="108"/>
        <v>0</v>
      </c>
      <c r="X95" s="33"/>
      <c r="Y95" s="33"/>
      <c r="Z95" s="33"/>
    </row>
    <row r="96" spans="1:26" s="13" customFormat="1" ht="21" hidden="1" customHeight="1" x14ac:dyDescent="0.25">
      <c r="A96" s="49" t="s">
        <v>125</v>
      </c>
      <c r="B96" s="19" t="s">
        <v>126</v>
      </c>
      <c r="C96" s="92">
        <v>662.5</v>
      </c>
      <c r="D96" s="92">
        <v>662.5</v>
      </c>
      <c r="E96" s="92">
        <v>662.5</v>
      </c>
      <c r="F96" s="45"/>
      <c r="G96" s="45"/>
      <c r="H96" s="45"/>
      <c r="I96" s="76">
        <f t="shared" si="105"/>
        <v>-662.5</v>
      </c>
      <c r="J96" s="76">
        <f t="shared" si="110"/>
        <v>-662.5</v>
      </c>
      <c r="K96" s="76">
        <f t="shared" si="111"/>
        <v>-662.5</v>
      </c>
      <c r="L96" s="76"/>
      <c r="M96" s="76"/>
      <c r="N96" s="76"/>
      <c r="O96" s="76">
        <f t="shared" si="112"/>
        <v>0</v>
      </c>
      <c r="P96" s="76">
        <f t="shared" si="113"/>
        <v>0</v>
      </c>
      <c r="Q96" s="76">
        <f t="shared" si="114"/>
        <v>0</v>
      </c>
      <c r="R96" s="45"/>
      <c r="S96" s="45"/>
      <c r="T96" s="45"/>
      <c r="U96" s="76">
        <f t="shared" si="106"/>
        <v>0</v>
      </c>
      <c r="V96" s="76">
        <f t="shared" si="107"/>
        <v>0</v>
      </c>
      <c r="W96" s="76">
        <f t="shared" si="108"/>
        <v>0</v>
      </c>
      <c r="X96" s="33"/>
      <c r="Y96" s="33"/>
      <c r="Z96" s="33"/>
    </row>
    <row r="97" spans="1:26" s="13" customFormat="1" ht="50.25" hidden="1" customHeight="1" x14ac:dyDescent="0.25">
      <c r="A97" s="49" t="s">
        <v>125</v>
      </c>
      <c r="B97" s="19" t="s">
        <v>124</v>
      </c>
      <c r="C97" s="92">
        <v>93.6</v>
      </c>
      <c r="D97" s="92">
        <v>93.6</v>
      </c>
      <c r="E97" s="92">
        <v>93.6</v>
      </c>
      <c r="F97" s="45"/>
      <c r="G97" s="45"/>
      <c r="H97" s="45"/>
      <c r="I97" s="76">
        <f t="shared" si="105"/>
        <v>-93.6</v>
      </c>
      <c r="J97" s="76">
        <f t="shared" si="110"/>
        <v>-93.6</v>
      </c>
      <c r="K97" s="76">
        <f t="shared" si="111"/>
        <v>-93.6</v>
      </c>
      <c r="L97" s="76"/>
      <c r="M97" s="76"/>
      <c r="N97" s="76"/>
      <c r="O97" s="76">
        <f t="shared" si="112"/>
        <v>0</v>
      </c>
      <c r="P97" s="76">
        <f t="shared" si="113"/>
        <v>0</v>
      </c>
      <c r="Q97" s="76">
        <f t="shared" si="114"/>
        <v>0</v>
      </c>
      <c r="R97" s="45"/>
      <c r="S97" s="45"/>
      <c r="T97" s="45"/>
      <c r="U97" s="76">
        <f t="shared" si="106"/>
        <v>0</v>
      </c>
      <c r="V97" s="76">
        <f t="shared" si="107"/>
        <v>0</v>
      </c>
      <c r="W97" s="76">
        <f t="shared" si="108"/>
        <v>0</v>
      </c>
      <c r="X97" s="33"/>
      <c r="Y97" s="33"/>
      <c r="Z97" s="33"/>
    </row>
    <row r="98" spans="1:26" s="13" customFormat="1" ht="34.5" hidden="1" customHeight="1" x14ac:dyDescent="0.25">
      <c r="A98" s="11" t="s">
        <v>122</v>
      </c>
      <c r="B98" s="12" t="s">
        <v>123</v>
      </c>
      <c r="C98" s="89">
        <f t="shared" ref="C98:T98" si="116">C99</f>
        <v>123025.7</v>
      </c>
      <c r="D98" s="89">
        <f t="shared" si="116"/>
        <v>123025.7</v>
      </c>
      <c r="E98" s="89">
        <f t="shared" si="116"/>
        <v>123025.7</v>
      </c>
      <c r="F98" s="45">
        <f t="shared" si="116"/>
        <v>0</v>
      </c>
      <c r="G98" s="45">
        <f t="shared" si="116"/>
        <v>0</v>
      </c>
      <c r="H98" s="45">
        <f t="shared" si="116"/>
        <v>0</v>
      </c>
      <c r="I98" s="76">
        <f t="shared" si="105"/>
        <v>-123025.7</v>
      </c>
      <c r="J98" s="76">
        <f t="shared" si="110"/>
        <v>-123025.7</v>
      </c>
      <c r="K98" s="76">
        <f t="shared" si="111"/>
        <v>-123025.7</v>
      </c>
      <c r="L98" s="76">
        <f t="shared" si="116"/>
        <v>0</v>
      </c>
      <c r="M98" s="76">
        <f t="shared" si="116"/>
        <v>0</v>
      </c>
      <c r="N98" s="76">
        <f t="shared" si="116"/>
        <v>0</v>
      </c>
      <c r="O98" s="76">
        <f t="shared" si="112"/>
        <v>0</v>
      </c>
      <c r="P98" s="76">
        <f t="shared" si="113"/>
        <v>0</v>
      </c>
      <c r="Q98" s="76">
        <f t="shared" si="114"/>
        <v>0</v>
      </c>
      <c r="R98" s="45">
        <f t="shared" si="116"/>
        <v>0</v>
      </c>
      <c r="S98" s="45">
        <f t="shared" si="116"/>
        <v>0</v>
      </c>
      <c r="T98" s="45">
        <f t="shared" si="116"/>
        <v>0</v>
      </c>
      <c r="U98" s="76">
        <f t="shared" si="106"/>
        <v>0</v>
      </c>
      <c r="V98" s="76">
        <f t="shared" si="107"/>
        <v>0</v>
      </c>
      <c r="W98" s="76">
        <f t="shared" si="108"/>
        <v>0</v>
      </c>
      <c r="X98" s="33"/>
      <c r="Y98" s="33"/>
      <c r="Z98" s="33"/>
    </row>
    <row r="99" spans="1:26" s="13" customFormat="1" ht="21" hidden="1" customHeight="1" x14ac:dyDescent="0.25">
      <c r="A99" s="49" t="s">
        <v>122</v>
      </c>
      <c r="B99" s="19" t="s">
        <v>121</v>
      </c>
      <c r="C99" s="89">
        <v>123025.7</v>
      </c>
      <c r="D99" s="89">
        <v>123025.7</v>
      </c>
      <c r="E99" s="89">
        <v>123025.7</v>
      </c>
      <c r="F99" s="45"/>
      <c r="G99" s="45"/>
      <c r="H99" s="45"/>
      <c r="I99" s="76">
        <f t="shared" si="105"/>
        <v>-123025.7</v>
      </c>
      <c r="J99" s="76">
        <f t="shared" si="110"/>
        <v>-123025.7</v>
      </c>
      <c r="K99" s="76">
        <f t="shared" si="111"/>
        <v>-123025.7</v>
      </c>
      <c r="L99" s="76"/>
      <c r="M99" s="76"/>
      <c r="N99" s="76"/>
      <c r="O99" s="76">
        <f t="shared" si="112"/>
        <v>0</v>
      </c>
      <c r="P99" s="76">
        <f t="shared" si="113"/>
        <v>0</v>
      </c>
      <c r="Q99" s="76">
        <f t="shared" si="114"/>
        <v>0</v>
      </c>
      <c r="R99" s="45"/>
      <c r="S99" s="45"/>
      <c r="T99" s="45"/>
      <c r="U99" s="76">
        <f t="shared" si="106"/>
        <v>0</v>
      </c>
      <c r="V99" s="76">
        <f t="shared" si="107"/>
        <v>0</v>
      </c>
      <c r="W99" s="76">
        <f t="shared" si="108"/>
        <v>0</v>
      </c>
      <c r="X99" s="33"/>
      <c r="Y99" s="33"/>
      <c r="Z99" s="33"/>
    </row>
    <row r="100" spans="1:26" s="13" customFormat="1" ht="33.75" hidden="1" customHeight="1" x14ac:dyDescent="0.25">
      <c r="A100" s="11" t="s">
        <v>347</v>
      </c>
      <c r="B100" s="12" t="s">
        <v>349</v>
      </c>
      <c r="C100" s="89"/>
      <c r="D100" s="89"/>
      <c r="E100" s="89"/>
      <c r="F100" s="45"/>
      <c r="G100" s="45"/>
      <c r="H100" s="45"/>
      <c r="I100" s="76">
        <f t="shared" ref="I100" si="117">F100-C100</f>
        <v>0</v>
      </c>
      <c r="J100" s="76">
        <f t="shared" ref="J100" si="118">G100-D100</f>
        <v>0</v>
      </c>
      <c r="K100" s="76">
        <f t="shared" ref="K100" si="119">H100-E100</f>
        <v>0</v>
      </c>
      <c r="L100" s="76"/>
      <c r="M100" s="76"/>
      <c r="N100" s="76"/>
      <c r="O100" s="76">
        <f t="shared" ref="O100" si="120">L100-F100</f>
        <v>0</v>
      </c>
      <c r="P100" s="76">
        <f t="shared" ref="P100" si="121">M100-G100</f>
        <v>0</v>
      </c>
      <c r="Q100" s="76">
        <f t="shared" ref="Q100" si="122">N100-H100</f>
        <v>0</v>
      </c>
      <c r="R100" s="45"/>
      <c r="S100" s="45"/>
      <c r="T100" s="45"/>
      <c r="U100" s="76">
        <f t="shared" si="106"/>
        <v>0</v>
      </c>
      <c r="V100" s="76">
        <f t="shared" si="107"/>
        <v>0</v>
      </c>
      <c r="W100" s="76">
        <f t="shared" si="108"/>
        <v>0</v>
      </c>
      <c r="X100" s="33"/>
      <c r="Y100" s="33"/>
      <c r="Z100" s="33"/>
    </row>
    <row r="101" spans="1:26" s="13" customFormat="1" ht="20.25" hidden="1" customHeight="1" x14ac:dyDescent="0.25">
      <c r="A101" s="11" t="s">
        <v>131</v>
      </c>
      <c r="B101" s="12" t="s">
        <v>130</v>
      </c>
      <c r="C101" s="89"/>
      <c r="D101" s="89"/>
      <c r="E101" s="89"/>
      <c r="F101" s="45"/>
      <c r="G101" s="45"/>
      <c r="H101" s="45"/>
      <c r="I101" s="76">
        <f t="shared" si="105"/>
        <v>0</v>
      </c>
      <c r="J101" s="76">
        <f t="shared" si="110"/>
        <v>0</v>
      </c>
      <c r="K101" s="76">
        <f t="shared" si="111"/>
        <v>0</v>
      </c>
      <c r="L101" s="76"/>
      <c r="M101" s="76"/>
      <c r="N101" s="76"/>
      <c r="O101" s="76">
        <f t="shared" si="112"/>
        <v>0</v>
      </c>
      <c r="P101" s="76">
        <f t="shared" si="113"/>
        <v>0</v>
      </c>
      <c r="Q101" s="76">
        <f t="shared" si="114"/>
        <v>0</v>
      </c>
      <c r="R101" s="45"/>
      <c r="S101" s="45"/>
      <c r="T101" s="72"/>
      <c r="U101" s="76">
        <f t="shared" si="106"/>
        <v>0</v>
      </c>
      <c r="V101" s="76">
        <f t="shared" si="107"/>
        <v>0</v>
      </c>
      <c r="W101" s="76">
        <f t="shared" si="108"/>
        <v>0</v>
      </c>
      <c r="X101" s="33"/>
      <c r="Y101" s="33"/>
      <c r="Z101" s="33"/>
    </row>
    <row r="102" spans="1:26" s="13" customFormat="1" ht="20.25" hidden="1" customHeight="1" x14ac:dyDescent="0.25">
      <c r="A102" s="11" t="s">
        <v>129</v>
      </c>
      <c r="B102" s="12" t="s">
        <v>128</v>
      </c>
      <c r="C102" s="89">
        <v>30000</v>
      </c>
      <c r="D102" s="89">
        <v>20000</v>
      </c>
      <c r="E102" s="89">
        <v>20000</v>
      </c>
      <c r="F102" s="45"/>
      <c r="G102" s="45"/>
      <c r="H102" s="45"/>
      <c r="I102" s="76">
        <f t="shared" si="105"/>
        <v>-30000</v>
      </c>
      <c r="J102" s="76">
        <f t="shared" si="110"/>
        <v>-20000</v>
      </c>
      <c r="K102" s="76">
        <f t="shared" si="111"/>
        <v>-20000</v>
      </c>
      <c r="L102" s="76"/>
      <c r="M102" s="76"/>
      <c r="N102" s="76"/>
      <c r="O102" s="76">
        <f t="shared" si="112"/>
        <v>0</v>
      </c>
      <c r="P102" s="76">
        <f t="shared" si="113"/>
        <v>0</v>
      </c>
      <c r="Q102" s="76">
        <f t="shared" si="114"/>
        <v>0</v>
      </c>
      <c r="R102" s="45"/>
      <c r="S102" s="45"/>
      <c r="T102" s="45"/>
      <c r="U102" s="76">
        <f t="shared" si="106"/>
        <v>0</v>
      </c>
      <c r="V102" s="76">
        <f t="shared" si="107"/>
        <v>0</v>
      </c>
      <c r="W102" s="76">
        <f t="shared" si="108"/>
        <v>0</v>
      </c>
      <c r="X102" s="33"/>
      <c r="Y102" s="33"/>
      <c r="Z102" s="33"/>
    </row>
    <row r="103" spans="1:26" s="13" customFormat="1" ht="20.25" hidden="1" customHeight="1" x14ac:dyDescent="0.25">
      <c r="A103" s="11" t="s">
        <v>311</v>
      </c>
      <c r="B103" s="12" t="s">
        <v>312</v>
      </c>
      <c r="C103" s="89"/>
      <c r="D103" s="89"/>
      <c r="E103" s="89"/>
      <c r="F103" s="45"/>
      <c r="G103" s="45"/>
      <c r="H103" s="45"/>
      <c r="I103" s="76">
        <f t="shared" ref="I103" si="123">F103-C103</f>
        <v>0</v>
      </c>
      <c r="J103" s="76">
        <f t="shared" ref="J103" si="124">G103-D103</f>
        <v>0</v>
      </c>
      <c r="K103" s="76">
        <f t="shared" ref="K103" si="125">H103-E103</f>
        <v>0</v>
      </c>
      <c r="L103" s="76"/>
      <c r="M103" s="76"/>
      <c r="N103" s="76"/>
      <c r="O103" s="76">
        <f t="shared" ref="O103" si="126">L103-F103</f>
        <v>0</v>
      </c>
      <c r="P103" s="76">
        <f t="shared" ref="P103" si="127">M103-G103</f>
        <v>0</v>
      </c>
      <c r="Q103" s="76">
        <f t="shared" ref="Q103" si="128">N103-H103</f>
        <v>0</v>
      </c>
      <c r="R103" s="45"/>
      <c r="S103" s="45"/>
      <c r="T103" s="45"/>
      <c r="U103" s="76">
        <f t="shared" si="106"/>
        <v>0</v>
      </c>
      <c r="V103" s="76">
        <f t="shared" si="107"/>
        <v>0</v>
      </c>
      <c r="W103" s="76">
        <f t="shared" si="108"/>
        <v>0</v>
      </c>
      <c r="X103" s="33"/>
      <c r="Y103" s="33"/>
      <c r="Z103" s="33"/>
    </row>
    <row r="104" spans="1:26" s="13" customFormat="1" ht="32.25" hidden="1" customHeight="1" x14ac:dyDescent="0.25">
      <c r="A104" s="11" t="s">
        <v>350</v>
      </c>
      <c r="B104" s="12" t="s">
        <v>351</v>
      </c>
      <c r="C104" s="89"/>
      <c r="D104" s="89"/>
      <c r="E104" s="89"/>
      <c r="F104" s="45"/>
      <c r="G104" s="45"/>
      <c r="H104" s="45"/>
      <c r="I104" s="76">
        <f t="shared" si="105"/>
        <v>0</v>
      </c>
      <c r="J104" s="76">
        <f t="shared" si="110"/>
        <v>0</v>
      </c>
      <c r="K104" s="76">
        <f t="shared" si="111"/>
        <v>0</v>
      </c>
      <c r="L104" s="76"/>
      <c r="M104" s="76"/>
      <c r="N104" s="76"/>
      <c r="O104" s="76">
        <f t="shared" si="112"/>
        <v>0</v>
      </c>
      <c r="P104" s="76">
        <f t="shared" si="113"/>
        <v>0</v>
      </c>
      <c r="Q104" s="76">
        <f t="shared" si="114"/>
        <v>0</v>
      </c>
      <c r="R104" s="45"/>
      <c r="S104" s="45"/>
      <c r="T104" s="45"/>
      <c r="U104" s="76">
        <f t="shared" si="106"/>
        <v>0</v>
      </c>
      <c r="V104" s="76">
        <f t="shared" si="107"/>
        <v>0</v>
      </c>
      <c r="W104" s="76">
        <f t="shared" si="108"/>
        <v>0</v>
      </c>
      <c r="X104" s="33"/>
      <c r="Y104" s="33"/>
      <c r="Z104" s="33"/>
    </row>
    <row r="105" spans="1:26" s="7" customFormat="1" ht="37.5" customHeight="1" x14ac:dyDescent="0.25">
      <c r="A105" s="4" t="s">
        <v>120</v>
      </c>
      <c r="B105" s="8" t="s">
        <v>119</v>
      </c>
      <c r="C105" s="6">
        <f>SUM(C106:C113)</f>
        <v>110580.6</v>
      </c>
      <c r="D105" s="6">
        <f t="shared" ref="D105:H105" si="129">SUM(D106:D113)</f>
        <v>115696.2</v>
      </c>
      <c r="E105" s="6">
        <f t="shared" si="129"/>
        <v>113019.7</v>
      </c>
      <c r="F105" s="38">
        <f t="shared" si="129"/>
        <v>0</v>
      </c>
      <c r="G105" s="38">
        <f t="shared" si="129"/>
        <v>0</v>
      </c>
      <c r="H105" s="38">
        <f t="shared" si="129"/>
        <v>0</v>
      </c>
      <c r="I105" s="74">
        <f t="shared" si="105"/>
        <v>-110580.6</v>
      </c>
      <c r="J105" s="74">
        <f t="shared" si="110"/>
        <v>-115696.2</v>
      </c>
      <c r="K105" s="74">
        <f t="shared" si="111"/>
        <v>-113019.7</v>
      </c>
      <c r="L105" s="38">
        <f t="shared" ref="L105" si="130">SUM(L106:L113)</f>
        <v>0</v>
      </c>
      <c r="M105" s="38">
        <f t="shared" ref="M105" si="131">SUM(M106:M113)</f>
        <v>0</v>
      </c>
      <c r="N105" s="38">
        <f t="shared" ref="N105" si="132">SUM(N106:N113)</f>
        <v>0</v>
      </c>
      <c r="O105" s="74">
        <f t="shared" si="112"/>
        <v>0</v>
      </c>
      <c r="P105" s="74">
        <f t="shared" si="113"/>
        <v>0</v>
      </c>
      <c r="Q105" s="74">
        <f t="shared" si="114"/>
        <v>0</v>
      </c>
      <c r="R105" s="38">
        <f t="shared" ref="R105" si="133">SUM(R106:R113)</f>
        <v>0</v>
      </c>
      <c r="S105" s="38">
        <f t="shared" ref="S105" si="134">SUM(S106:S113)</f>
        <v>0</v>
      </c>
      <c r="T105" s="38">
        <f t="shared" ref="T105" si="135">SUM(T106:T113)</f>
        <v>0</v>
      </c>
      <c r="U105" s="74">
        <f t="shared" si="106"/>
        <v>0</v>
      </c>
      <c r="V105" s="74">
        <f t="shared" si="107"/>
        <v>0</v>
      </c>
      <c r="W105" s="74">
        <f t="shared" si="108"/>
        <v>0</v>
      </c>
      <c r="X105" s="48"/>
      <c r="Y105" s="48"/>
      <c r="Z105" s="48"/>
    </row>
    <row r="106" spans="1:26" ht="33" hidden="1" customHeight="1" x14ac:dyDescent="0.25">
      <c r="A106" s="9" t="s">
        <v>118</v>
      </c>
      <c r="B106" s="16" t="s">
        <v>117</v>
      </c>
      <c r="C106" s="88"/>
      <c r="D106" s="88"/>
      <c r="E106" s="88"/>
      <c r="F106" s="43"/>
      <c r="G106" s="43"/>
      <c r="H106" s="43"/>
      <c r="I106" s="75">
        <f t="shared" si="105"/>
        <v>0</v>
      </c>
      <c r="J106" s="75">
        <f t="shared" si="110"/>
        <v>0</v>
      </c>
      <c r="K106" s="75">
        <f t="shared" si="111"/>
        <v>0</v>
      </c>
      <c r="L106" s="75"/>
      <c r="M106" s="75"/>
      <c r="N106" s="75"/>
      <c r="O106" s="75">
        <f t="shared" si="112"/>
        <v>0</v>
      </c>
      <c r="P106" s="75">
        <f t="shared" si="113"/>
        <v>0</v>
      </c>
      <c r="Q106" s="75">
        <f t="shared" si="114"/>
        <v>0</v>
      </c>
      <c r="R106" s="43"/>
      <c r="S106" s="43"/>
      <c r="T106" s="43"/>
      <c r="U106" s="75">
        <f t="shared" si="106"/>
        <v>0</v>
      </c>
      <c r="V106" s="75">
        <f t="shared" si="107"/>
        <v>0</v>
      </c>
      <c r="W106" s="75">
        <f t="shared" si="108"/>
        <v>0</v>
      </c>
      <c r="X106" s="47"/>
      <c r="Y106" s="47"/>
      <c r="Z106" s="47"/>
    </row>
    <row r="107" spans="1:26" ht="84" hidden="1" customHeight="1" x14ac:dyDescent="0.25">
      <c r="A107" s="9" t="s">
        <v>116</v>
      </c>
      <c r="B107" s="16" t="s">
        <v>115</v>
      </c>
      <c r="C107" s="88"/>
      <c r="D107" s="88"/>
      <c r="E107" s="88"/>
      <c r="F107" s="43"/>
      <c r="G107" s="43"/>
      <c r="H107" s="43"/>
      <c r="I107" s="75">
        <f t="shared" si="105"/>
        <v>0</v>
      </c>
      <c r="J107" s="75">
        <f t="shared" si="110"/>
        <v>0</v>
      </c>
      <c r="K107" s="75">
        <f t="shared" si="111"/>
        <v>0</v>
      </c>
      <c r="L107" s="75"/>
      <c r="M107" s="75"/>
      <c r="N107" s="75"/>
      <c r="O107" s="75">
        <f t="shared" si="112"/>
        <v>0</v>
      </c>
      <c r="P107" s="75">
        <f t="shared" si="113"/>
        <v>0</v>
      </c>
      <c r="Q107" s="75">
        <f t="shared" si="114"/>
        <v>0</v>
      </c>
      <c r="R107" s="43"/>
      <c r="S107" s="43"/>
      <c r="T107" s="43"/>
      <c r="U107" s="75">
        <f t="shared" si="106"/>
        <v>0</v>
      </c>
      <c r="V107" s="75">
        <f t="shared" si="107"/>
        <v>0</v>
      </c>
      <c r="W107" s="75">
        <f t="shared" si="108"/>
        <v>0</v>
      </c>
      <c r="X107" s="47"/>
      <c r="Y107" s="47"/>
      <c r="Z107" s="47"/>
    </row>
    <row r="108" spans="1:26" ht="82.5" hidden="1" customHeight="1" x14ac:dyDescent="0.25">
      <c r="A108" s="9" t="s">
        <v>270</v>
      </c>
      <c r="B108" s="16" t="s">
        <v>269</v>
      </c>
      <c r="C108" s="88"/>
      <c r="D108" s="88"/>
      <c r="E108" s="88"/>
      <c r="F108" s="43"/>
      <c r="G108" s="43"/>
      <c r="H108" s="43"/>
      <c r="I108" s="75">
        <f t="shared" si="105"/>
        <v>0</v>
      </c>
      <c r="J108" s="75">
        <f t="shared" si="110"/>
        <v>0</v>
      </c>
      <c r="K108" s="75">
        <f t="shared" si="111"/>
        <v>0</v>
      </c>
      <c r="L108" s="75"/>
      <c r="M108" s="75"/>
      <c r="N108" s="75"/>
      <c r="O108" s="75">
        <f t="shared" si="112"/>
        <v>0</v>
      </c>
      <c r="P108" s="75">
        <f t="shared" si="113"/>
        <v>0</v>
      </c>
      <c r="Q108" s="75">
        <f t="shared" si="114"/>
        <v>0</v>
      </c>
      <c r="R108" s="43"/>
      <c r="S108" s="43"/>
      <c r="T108" s="43"/>
      <c r="U108" s="75">
        <f t="shared" si="106"/>
        <v>0</v>
      </c>
      <c r="V108" s="75">
        <f t="shared" si="107"/>
        <v>0</v>
      </c>
      <c r="W108" s="75">
        <f t="shared" si="108"/>
        <v>0</v>
      </c>
      <c r="X108" s="47"/>
      <c r="Y108" s="47"/>
      <c r="Z108" s="47"/>
    </row>
    <row r="109" spans="1:26" ht="96.75" customHeight="1" x14ac:dyDescent="0.25">
      <c r="A109" s="9" t="s">
        <v>114</v>
      </c>
      <c r="B109" s="16" t="s">
        <v>113</v>
      </c>
      <c r="C109" s="88">
        <v>25580.6</v>
      </c>
      <c r="D109" s="88">
        <v>23196.2</v>
      </c>
      <c r="E109" s="88">
        <v>12269.7</v>
      </c>
      <c r="F109" s="43"/>
      <c r="G109" s="43"/>
      <c r="H109" s="43"/>
      <c r="I109" s="75">
        <f t="shared" si="105"/>
        <v>-25580.6</v>
      </c>
      <c r="J109" s="75">
        <f t="shared" si="110"/>
        <v>-23196.2</v>
      </c>
      <c r="K109" s="75">
        <f t="shared" si="111"/>
        <v>-12269.7</v>
      </c>
      <c r="L109" s="75"/>
      <c r="M109" s="75"/>
      <c r="N109" s="75"/>
      <c r="O109" s="75">
        <f t="shared" si="112"/>
        <v>0</v>
      </c>
      <c r="P109" s="75">
        <f t="shared" si="113"/>
        <v>0</v>
      </c>
      <c r="Q109" s="75">
        <f t="shared" si="114"/>
        <v>0</v>
      </c>
      <c r="R109" s="43"/>
      <c r="S109" s="43"/>
      <c r="T109" s="43"/>
      <c r="U109" s="75">
        <f t="shared" si="106"/>
        <v>0</v>
      </c>
      <c r="V109" s="75">
        <f t="shared" si="107"/>
        <v>0</v>
      </c>
      <c r="W109" s="75">
        <f t="shared" si="108"/>
        <v>0</v>
      </c>
      <c r="X109" s="47"/>
      <c r="Y109" s="47"/>
      <c r="Z109" s="47"/>
    </row>
    <row r="110" spans="1:26" ht="53.25" customHeight="1" x14ac:dyDescent="0.25">
      <c r="A110" s="9" t="s">
        <v>112</v>
      </c>
      <c r="B110" s="10" t="s">
        <v>111</v>
      </c>
      <c r="C110" s="88">
        <v>10000</v>
      </c>
      <c r="D110" s="88">
        <v>10000</v>
      </c>
      <c r="E110" s="88">
        <v>10000</v>
      </c>
      <c r="F110" s="43"/>
      <c r="G110" s="43"/>
      <c r="H110" s="43"/>
      <c r="I110" s="75">
        <f t="shared" si="105"/>
        <v>-10000</v>
      </c>
      <c r="J110" s="75">
        <f t="shared" si="110"/>
        <v>-10000</v>
      </c>
      <c r="K110" s="75">
        <f t="shared" si="111"/>
        <v>-10000</v>
      </c>
      <c r="L110" s="75"/>
      <c r="M110" s="75"/>
      <c r="N110" s="75"/>
      <c r="O110" s="75">
        <f t="shared" si="112"/>
        <v>0</v>
      </c>
      <c r="P110" s="75">
        <f t="shared" si="113"/>
        <v>0</v>
      </c>
      <c r="Q110" s="75">
        <f t="shared" si="114"/>
        <v>0</v>
      </c>
      <c r="R110" s="43"/>
      <c r="S110" s="43"/>
      <c r="T110" s="43"/>
      <c r="U110" s="75">
        <f t="shared" si="106"/>
        <v>0</v>
      </c>
      <c r="V110" s="75">
        <f t="shared" si="107"/>
        <v>0</v>
      </c>
      <c r="W110" s="75">
        <f t="shared" si="108"/>
        <v>0</v>
      </c>
      <c r="X110" s="47"/>
      <c r="Y110" s="47"/>
      <c r="Z110" s="47"/>
    </row>
    <row r="111" spans="1:26" ht="53.25" hidden="1" customHeight="1" x14ac:dyDescent="0.25">
      <c r="A111" s="85" t="s">
        <v>371</v>
      </c>
      <c r="B111" s="10" t="s">
        <v>370</v>
      </c>
      <c r="C111" s="88"/>
      <c r="D111" s="88"/>
      <c r="E111" s="88"/>
      <c r="F111" s="43"/>
      <c r="G111" s="43"/>
      <c r="H111" s="43"/>
      <c r="I111" s="75">
        <f t="shared" ref="I111" si="136">F111-C111</f>
        <v>0</v>
      </c>
      <c r="J111" s="75">
        <f t="shared" ref="J111" si="137">G111-D111</f>
        <v>0</v>
      </c>
      <c r="K111" s="75">
        <f t="shared" ref="K111" si="138">H111-E111</f>
        <v>0</v>
      </c>
      <c r="L111" s="75"/>
      <c r="M111" s="75"/>
      <c r="N111" s="75"/>
      <c r="O111" s="75">
        <f t="shared" ref="O111" si="139">L111-F111</f>
        <v>0</v>
      </c>
      <c r="P111" s="75">
        <f t="shared" ref="P111" si="140">M111-G111</f>
        <v>0</v>
      </c>
      <c r="Q111" s="75">
        <f t="shared" ref="Q111" si="141">N111-H111</f>
        <v>0</v>
      </c>
      <c r="R111" s="43"/>
      <c r="S111" s="43"/>
      <c r="T111" s="43"/>
      <c r="U111" s="75">
        <f t="shared" ref="U111" si="142">R111-L111</f>
        <v>0</v>
      </c>
      <c r="V111" s="75">
        <f t="shared" ref="V111" si="143">S111-M111</f>
        <v>0</v>
      </c>
      <c r="W111" s="75">
        <f t="shared" ref="W111" si="144">T111-N111</f>
        <v>0</v>
      </c>
      <c r="X111" s="47"/>
      <c r="Y111" s="47"/>
      <c r="Z111" s="47"/>
    </row>
    <row r="112" spans="1:26" ht="81.75" customHeight="1" x14ac:dyDescent="0.25">
      <c r="A112" s="9" t="s">
        <v>110</v>
      </c>
      <c r="B112" s="10" t="s">
        <v>109</v>
      </c>
      <c r="C112" s="88">
        <v>75000</v>
      </c>
      <c r="D112" s="88">
        <v>82500</v>
      </c>
      <c r="E112" s="88">
        <v>90750</v>
      </c>
      <c r="F112" s="43"/>
      <c r="G112" s="43"/>
      <c r="H112" s="43"/>
      <c r="I112" s="75">
        <f t="shared" si="105"/>
        <v>-75000</v>
      </c>
      <c r="J112" s="75">
        <f t="shared" si="110"/>
        <v>-82500</v>
      </c>
      <c r="K112" s="75">
        <f t="shared" si="111"/>
        <v>-90750</v>
      </c>
      <c r="L112" s="75"/>
      <c r="M112" s="75"/>
      <c r="N112" s="75"/>
      <c r="O112" s="75">
        <f t="shared" si="112"/>
        <v>0</v>
      </c>
      <c r="P112" s="75">
        <f t="shared" si="113"/>
        <v>0</v>
      </c>
      <c r="Q112" s="75">
        <f t="shared" si="114"/>
        <v>0</v>
      </c>
      <c r="R112" s="43"/>
      <c r="S112" s="43"/>
      <c r="T112" s="43"/>
      <c r="U112" s="75">
        <f t="shared" si="106"/>
        <v>0</v>
      </c>
      <c r="V112" s="75">
        <f t="shared" si="107"/>
        <v>0</v>
      </c>
      <c r="W112" s="75">
        <f t="shared" si="108"/>
        <v>0</v>
      </c>
      <c r="X112" s="47"/>
      <c r="Y112" s="47"/>
      <c r="Z112" s="47"/>
    </row>
    <row r="113" spans="1:26" ht="51" hidden="1" customHeight="1" x14ac:dyDescent="0.25">
      <c r="A113" s="85" t="s">
        <v>353</v>
      </c>
      <c r="B113" s="10" t="s">
        <v>352</v>
      </c>
      <c r="C113" s="88"/>
      <c r="D113" s="88"/>
      <c r="E113" s="88"/>
      <c r="F113" s="43"/>
      <c r="G113" s="43"/>
      <c r="H113" s="43"/>
      <c r="I113" s="75">
        <f t="shared" ref="I113" si="145">F113-C113</f>
        <v>0</v>
      </c>
      <c r="J113" s="75">
        <f t="shared" ref="J113" si="146">G113-D113</f>
        <v>0</v>
      </c>
      <c r="K113" s="75">
        <f t="shared" ref="K113" si="147">H113-E113</f>
        <v>0</v>
      </c>
      <c r="L113" s="75"/>
      <c r="M113" s="75"/>
      <c r="N113" s="75"/>
      <c r="O113" s="75">
        <f t="shared" ref="O113" si="148">L113-F113</f>
        <v>0</v>
      </c>
      <c r="P113" s="75">
        <f t="shared" ref="P113" si="149">M113-G113</f>
        <v>0</v>
      </c>
      <c r="Q113" s="75">
        <f t="shared" ref="Q113" si="150">N113-H113</f>
        <v>0</v>
      </c>
      <c r="R113" s="43"/>
      <c r="S113" s="43"/>
      <c r="T113" s="43"/>
      <c r="U113" s="75">
        <f t="shared" si="106"/>
        <v>0</v>
      </c>
      <c r="V113" s="75">
        <f t="shared" si="107"/>
        <v>0</v>
      </c>
      <c r="W113" s="75">
        <f t="shared" si="108"/>
        <v>0</v>
      </c>
      <c r="X113" s="47"/>
      <c r="Y113" s="47"/>
      <c r="Z113" s="47"/>
    </row>
    <row r="114" spans="1:26" s="7" customFormat="1" ht="27.75" customHeight="1" x14ac:dyDescent="0.25">
      <c r="A114" s="4" t="s">
        <v>108</v>
      </c>
      <c r="B114" s="8" t="s">
        <v>107</v>
      </c>
      <c r="C114" s="6">
        <v>8000</v>
      </c>
      <c r="D114" s="6">
        <v>8000</v>
      </c>
      <c r="E114" s="6">
        <v>8000</v>
      </c>
      <c r="F114" s="38"/>
      <c r="G114" s="38"/>
      <c r="H114" s="38"/>
      <c r="I114" s="74">
        <f t="shared" si="105"/>
        <v>-8000</v>
      </c>
      <c r="J114" s="74">
        <f t="shared" si="110"/>
        <v>-8000</v>
      </c>
      <c r="K114" s="74">
        <f t="shared" si="111"/>
        <v>-8000</v>
      </c>
      <c r="L114" s="74"/>
      <c r="M114" s="74"/>
      <c r="N114" s="74"/>
      <c r="O114" s="74">
        <f t="shared" si="112"/>
        <v>0</v>
      </c>
      <c r="P114" s="74">
        <f t="shared" si="113"/>
        <v>0</v>
      </c>
      <c r="Q114" s="74">
        <f t="shared" si="114"/>
        <v>0</v>
      </c>
      <c r="R114" s="38"/>
      <c r="S114" s="38"/>
      <c r="T114" s="38"/>
      <c r="U114" s="74">
        <f t="shared" si="106"/>
        <v>0</v>
      </c>
      <c r="V114" s="74">
        <f t="shared" si="107"/>
        <v>0</v>
      </c>
      <c r="W114" s="74">
        <f t="shared" si="108"/>
        <v>0</v>
      </c>
      <c r="X114" s="48"/>
      <c r="Y114" s="48"/>
      <c r="Z114" s="48"/>
    </row>
    <row r="115" spans="1:26" s="7" customFormat="1" ht="21" customHeight="1" x14ac:dyDescent="0.25">
      <c r="A115" s="4" t="s">
        <v>106</v>
      </c>
      <c r="B115" s="8" t="s">
        <v>105</v>
      </c>
      <c r="C115" s="6">
        <f t="shared" ref="C115:N115" si="151">C116+C117+C122</f>
        <v>1500</v>
      </c>
      <c r="D115" s="6">
        <f t="shared" si="151"/>
        <v>1500</v>
      </c>
      <c r="E115" s="6">
        <f t="shared" si="151"/>
        <v>1500</v>
      </c>
      <c r="F115" s="38">
        <f t="shared" si="151"/>
        <v>0</v>
      </c>
      <c r="G115" s="38">
        <f t="shared" si="151"/>
        <v>0</v>
      </c>
      <c r="H115" s="38">
        <f t="shared" si="151"/>
        <v>0</v>
      </c>
      <c r="I115" s="74">
        <f t="shared" si="105"/>
        <v>-1500</v>
      </c>
      <c r="J115" s="74">
        <f t="shared" si="110"/>
        <v>-1500</v>
      </c>
      <c r="K115" s="74">
        <f t="shared" si="111"/>
        <v>-1500</v>
      </c>
      <c r="L115" s="74">
        <f t="shared" si="151"/>
        <v>0</v>
      </c>
      <c r="M115" s="74">
        <f t="shared" si="151"/>
        <v>0</v>
      </c>
      <c r="N115" s="74">
        <f t="shared" si="151"/>
        <v>0</v>
      </c>
      <c r="O115" s="74">
        <f t="shared" si="112"/>
        <v>0</v>
      </c>
      <c r="P115" s="74">
        <f t="shared" si="113"/>
        <v>0</v>
      </c>
      <c r="Q115" s="74">
        <f t="shared" si="114"/>
        <v>0</v>
      </c>
      <c r="R115" s="38">
        <f t="shared" ref="R115:T115" si="152">R116+R117+R122</f>
        <v>0</v>
      </c>
      <c r="S115" s="38">
        <f t="shared" si="152"/>
        <v>0</v>
      </c>
      <c r="T115" s="38">
        <f t="shared" si="152"/>
        <v>0</v>
      </c>
      <c r="U115" s="74">
        <f t="shared" si="106"/>
        <v>0</v>
      </c>
      <c r="V115" s="74">
        <f t="shared" si="107"/>
        <v>0</v>
      </c>
      <c r="W115" s="74">
        <f t="shared" si="108"/>
        <v>0</v>
      </c>
      <c r="X115" s="48"/>
      <c r="Y115" s="48"/>
      <c r="Z115" s="48"/>
    </row>
    <row r="116" spans="1:26" ht="30.75" hidden="1" customHeight="1" x14ac:dyDescent="0.25">
      <c r="A116" s="9" t="s">
        <v>104</v>
      </c>
      <c r="B116" s="10" t="s">
        <v>103</v>
      </c>
      <c r="C116" s="88"/>
      <c r="D116" s="88"/>
      <c r="E116" s="88"/>
      <c r="F116" s="43"/>
      <c r="G116" s="43"/>
      <c r="H116" s="43"/>
      <c r="I116" s="75">
        <f t="shared" si="105"/>
        <v>0</v>
      </c>
      <c r="J116" s="75">
        <f t="shared" si="110"/>
        <v>0</v>
      </c>
      <c r="K116" s="75">
        <f t="shared" si="111"/>
        <v>0</v>
      </c>
      <c r="L116" s="75"/>
      <c r="M116" s="75"/>
      <c r="N116" s="75"/>
      <c r="O116" s="75">
        <f t="shared" si="112"/>
        <v>0</v>
      </c>
      <c r="P116" s="75">
        <f t="shared" si="113"/>
        <v>0</v>
      </c>
      <c r="Q116" s="75">
        <f t="shared" si="114"/>
        <v>0</v>
      </c>
      <c r="R116" s="43"/>
      <c r="S116" s="43"/>
      <c r="T116" s="43"/>
      <c r="U116" s="75">
        <f t="shared" si="106"/>
        <v>0</v>
      </c>
      <c r="V116" s="75">
        <f t="shared" si="107"/>
        <v>0</v>
      </c>
      <c r="W116" s="75">
        <f t="shared" si="108"/>
        <v>0</v>
      </c>
      <c r="X116" s="47"/>
      <c r="Y116" s="47"/>
      <c r="Z116" s="47"/>
    </row>
    <row r="117" spans="1:26" ht="21.75" hidden="1" customHeight="1" x14ac:dyDescent="0.25">
      <c r="A117" s="9" t="s">
        <v>101</v>
      </c>
      <c r="B117" s="10" t="s">
        <v>102</v>
      </c>
      <c r="C117" s="88">
        <f t="shared" ref="C117:H117" si="153">SUM(C118:C121)</f>
        <v>1500</v>
      </c>
      <c r="D117" s="88">
        <f t="shared" si="153"/>
        <v>1500</v>
      </c>
      <c r="E117" s="88">
        <f t="shared" si="153"/>
        <v>1500</v>
      </c>
      <c r="F117" s="43">
        <f t="shared" si="153"/>
        <v>0</v>
      </c>
      <c r="G117" s="43">
        <f t="shared" si="153"/>
        <v>0</v>
      </c>
      <c r="H117" s="43">
        <f t="shared" si="153"/>
        <v>0</v>
      </c>
      <c r="I117" s="75">
        <f t="shared" si="105"/>
        <v>-1500</v>
      </c>
      <c r="J117" s="75">
        <f t="shared" si="110"/>
        <v>-1500</v>
      </c>
      <c r="K117" s="75">
        <f t="shared" si="111"/>
        <v>-1500</v>
      </c>
      <c r="L117" s="75">
        <f t="shared" ref="L117:N117" si="154">SUM(L118:L121)</f>
        <v>0</v>
      </c>
      <c r="M117" s="75">
        <f t="shared" si="154"/>
        <v>0</v>
      </c>
      <c r="N117" s="75">
        <f t="shared" si="154"/>
        <v>0</v>
      </c>
      <c r="O117" s="75">
        <f t="shared" si="112"/>
        <v>0</v>
      </c>
      <c r="P117" s="75">
        <f t="shared" si="113"/>
        <v>0</v>
      </c>
      <c r="Q117" s="75">
        <f t="shared" si="114"/>
        <v>0</v>
      </c>
      <c r="R117" s="43">
        <f t="shared" ref="R117:T117" si="155">SUM(R118:R121)</f>
        <v>0</v>
      </c>
      <c r="S117" s="43">
        <f t="shared" si="155"/>
        <v>0</v>
      </c>
      <c r="T117" s="43">
        <f t="shared" si="155"/>
        <v>0</v>
      </c>
      <c r="U117" s="75">
        <f t="shared" si="106"/>
        <v>0</v>
      </c>
      <c r="V117" s="75">
        <f t="shared" si="107"/>
        <v>0</v>
      </c>
      <c r="W117" s="75">
        <f t="shared" si="108"/>
        <v>0</v>
      </c>
      <c r="X117" s="47"/>
      <c r="Y117" s="47"/>
      <c r="Z117" s="47"/>
    </row>
    <row r="118" spans="1:26" s="13" customFormat="1" ht="21.75" hidden="1" customHeight="1" x14ac:dyDescent="0.25">
      <c r="A118" s="11" t="s">
        <v>101</v>
      </c>
      <c r="B118" s="12" t="s">
        <v>100</v>
      </c>
      <c r="C118" s="89"/>
      <c r="D118" s="89"/>
      <c r="E118" s="89"/>
      <c r="F118" s="45"/>
      <c r="G118" s="45"/>
      <c r="H118" s="45"/>
      <c r="I118" s="76">
        <f t="shared" si="105"/>
        <v>0</v>
      </c>
      <c r="J118" s="76">
        <f t="shared" si="110"/>
        <v>0</v>
      </c>
      <c r="K118" s="76">
        <f t="shared" si="111"/>
        <v>0</v>
      </c>
      <c r="L118" s="76"/>
      <c r="M118" s="76"/>
      <c r="N118" s="76"/>
      <c r="O118" s="76">
        <f t="shared" si="112"/>
        <v>0</v>
      </c>
      <c r="P118" s="76">
        <f t="shared" si="113"/>
        <v>0</v>
      </c>
      <c r="Q118" s="76">
        <f t="shared" si="114"/>
        <v>0</v>
      </c>
      <c r="R118" s="45"/>
      <c r="S118" s="45"/>
      <c r="T118" s="45"/>
      <c r="U118" s="76">
        <f t="shared" si="106"/>
        <v>0</v>
      </c>
      <c r="V118" s="76">
        <f t="shared" si="107"/>
        <v>0</v>
      </c>
      <c r="W118" s="76">
        <f t="shared" si="108"/>
        <v>0</v>
      </c>
      <c r="X118" s="33"/>
      <c r="Y118" s="33"/>
      <c r="Z118" s="33"/>
    </row>
    <row r="119" spans="1:26" s="13" customFormat="1" ht="24" hidden="1" customHeight="1" x14ac:dyDescent="0.25">
      <c r="A119" s="11" t="s">
        <v>99</v>
      </c>
      <c r="B119" s="12" t="s">
        <v>100</v>
      </c>
      <c r="C119" s="89"/>
      <c r="D119" s="89"/>
      <c r="E119" s="89"/>
      <c r="F119" s="45"/>
      <c r="G119" s="45"/>
      <c r="H119" s="45"/>
      <c r="I119" s="76">
        <f t="shared" si="105"/>
        <v>0</v>
      </c>
      <c r="J119" s="76">
        <f t="shared" si="110"/>
        <v>0</v>
      </c>
      <c r="K119" s="76">
        <f t="shared" si="111"/>
        <v>0</v>
      </c>
      <c r="L119" s="76"/>
      <c r="M119" s="76"/>
      <c r="N119" s="76"/>
      <c r="O119" s="76">
        <f t="shared" si="112"/>
        <v>0</v>
      </c>
      <c r="P119" s="76">
        <f t="shared" si="113"/>
        <v>0</v>
      </c>
      <c r="Q119" s="76">
        <f t="shared" si="114"/>
        <v>0</v>
      </c>
      <c r="R119" s="45"/>
      <c r="S119" s="45"/>
      <c r="T119" s="45"/>
      <c r="U119" s="76">
        <f t="shared" si="106"/>
        <v>0</v>
      </c>
      <c r="V119" s="76">
        <f t="shared" si="107"/>
        <v>0</v>
      </c>
      <c r="W119" s="76">
        <f t="shared" si="108"/>
        <v>0</v>
      </c>
      <c r="X119" s="33"/>
      <c r="Y119" s="33"/>
      <c r="Z119" s="33"/>
    </row>
    <row r="120" spans="1:26" s="13" customFormat="1" ht="24" hidden="1" customHeight="1" x14ac:dyDescent="0.25">
      <c r="A120" s="11" t="s">
        <v>98</v>
      </c>
      <c r="B120" s="12" t="s">
        <v>100</v>
      </c>
      <c r="C120" s="89"/>
      <c r="D120" s="89"/>
      <c r="E120" s="89"/>
      <c r="F120" s="45"/>
      <c r="G120" s="45"/>
      <c r="H120" s="45"/>
      <c r="I120" s="76">
        <f t="shared" si="105"/>
        <v>0</v>
      </c>
      <c r="J120" s="76">
        <f t="shared" si="110"/>
        <v>0</v>
      </c>
      <c r="K120" s="76">
        <f t="shared" si="111"/>
        <v>0</v>
      </c>
      <c r="L120" s="76"/>
      <c r="M120" s="76"/>
      <c r="N120" s="76"/>
      <c r="O120" s="76">
        <f t="shared" si="112"/>
        <v>0</v>
      </c>
      <c r="P120" s="76">
        <f t="shared" si="113"/>
        <v>0</v>
      </c>
      <c r="Q120" s="76">
        <f t="shared" si="114"/>
        <v>0</v>
      </c>
      <c r="R120" s="45"/>
      <c r="S120" s="45"/>
      <c r="T120" s="45"/>
      <c r="U120" s="76">
        <f t="shared" si="106"/>
        <v>0</v>
      </c>
      <c r="V120" s="76">
        <f t="shared" si="107"/>
        <v>0</v>
      </c>
      <c r="W120" s="76">
        <f t="shared" si="108"/>
        <v>0</v>
      </c>
      <c r="X120" s="33"/>
      <c r="Y120" s="33"/>
      <c r="Z120" s="33"/>
    </row>
    <row r="121" spans="1:26" s="13" customFormat="1" ht="49.5" hidden="1" customHeight="1" x14ac:dyDescent="0.25">
      <c r="A121" s="11" t="s">
        <v>97</v>
      </c>
      <c r="B121" s="12" t="s">
        <v>96</v>
      </c>
      <c r="C121" s="89">
        <v>1500</v>
      </c>
      <c r="D121" s="89">
        <v>1500</v>
      </c>
      <c r="E121" s="89">
        <v>1500</v>
      </c>
      <c r="F121" s="45"/>
      <c r="G121" s="45"/>
      <c r="H121" s="45"/>
      <c r="I121" s="76">
        <f t="shared" si="105"/>
        <v>-1500</v>
      </c>
      <c r="J121" s="76">
        <f t="shared" si="110"/>
        <v>-1500</v>
      </c>
      <c r="K121" s="76">
        <f t="shared" si="111"/>
        <v>-1500</v>
      </c>
      <c r="L121" s="76"/>
      <c r="M121" s="76"/>
      <c r="N121" s="76"/>
      <c r="O121" s="76">
        <f t="shared" si="112"/>
        <v>0</v>
      </c>
      <c r="P121" s="76">
        <f t="shared" si="113"/>
        <v>0</v>
      </c>
      <c r="Q121" s="76">
        <f t="shared" si="114"/>
        <v>0</v>
      </c>
      <c r="R121" s="45"/>
      <c r="S121" s="45"/>
      <c r="T121" s="45"/>
      <c r="U121" s="76">
        <f t="shared" ref="U121:U159" si="156">R121-L121</f>
        <v>0</v>
      </c>
      <c r="V121" s="76">
        <f t="shared" ref="V121:V159" si="157">S121-M121</f>
        <v>0</v>
      </c>
      <c r="W121" s="76">
        <f t="shared" ref="W121:W159" si="158">T121-N121</f>
        <v>0</v>
      </c>
      <c r="X121" s="33"/>
      <c r="Y121" s="33"/>
      <c r="Z121" s="33"/>
    </row>
    <row r="122" spans="1:26" ht="30.75" hidden="1" customHeight="1" x14ac:dyDescent="0.25">
      <c r="A122" s="9" t="s">
        <v>95</v>
      </c>
      <c r="B122" s="10" t="s">
        <v>94</v>
      </c>
      <c r="C122" s="88">
        <f t="shared" ref="C122:T122" si="159">C123</f>
        <v>0</v>
      </c>
      <c r="D122" s="88">
        <f t="shared" si="159"/>
        <v>0</v>
      </c>
      <c r="E122" s="88">
        <f t="shared" si="159"/>
        <v>0</v>
      </c>
      <c r="F122" s="43">
        <f t="shared" si="159"/>
        <v>0</v>
      </c>
      <c r="G122" s="43">
        <f t="shared" si="159"/>
        <v>0</v>
      </c>
      <c r="H122" s="43">
        <f t="shared" si="159"/>
        <v>0</v>
      </c>
      <c r="I122" s="75">
        <f t="shared" si="105"/>
        <v>0</v>
      </c>
      <c r="J122" s="75">
        <f t="shared" si="110"/>
        <v>0</v>
      </c>
      <c r="K122" s="75">
        <f t="shared" si="111"/>
        <v>0</v>
      </c>
      <c r="L122" s="75">
        <f t="shared" si="159"/>
        <v>0</v>
      </c>
      <c r="M122" s="75">
        <f t="shared" si="159"/>
        <v>0</v>
      </c>
      <c r="N122" s="75">
        <f t="shared" si="159"/>
        <v>0</v>
      </c>
      <c r="O122" s="75">
        <f t="shared" si="112"/>
        <v>0</v>
      </c>
      <c r="P122" s="75">
        <f t="shared" si="113"/>
        <v>0</v>
      </c>
      <c r="Q122" s="75">
        <f t="shared" si="114"/>
        <v>0</v>
      </c>
      <c r="R122" s="43">
        <f t="shared" si="159"/>
        <v>0</v>
      </c>
      <c r="S122" s="43">
        <f t="shared" si="159"/>
        <v>0</v>
      </c>
      <c r="T122" s="43">
        <f t="shared" si="159"/>
        <v>0</v>
      </c>
      <c r="U122" s="75">
        <f t="shared" si="156"/>
        <v>0</v>
      </c>
      <c r="V122" s="75">
        <f t="shared" si="157"/>
        <v>0</v>
      </c>
      <c r="W122" s="75">
        <f t="shared" si="158"/>
        <v>0</v>
      </c>
      <c r="X122" s="47"/>
      <c r="Y122" s="47"/>
      <c r="Z122" s="47"/>
    </row>
    <row r="123" spans="1:26" s="13" customFormat="1" ht="36" hidden="1" customHeight="1" x14ac:dyDescent="0.25">
      <c r="A123" s="11"/>
      <c r="B123" s="12" t="s">
        <v>253</v>
      </c>
      <c r="C123" s="89"/>
      <c r="D123" s="89"/>
      <c r="E123" s="89"/>
      <c r="F123" s="45"/>
      <c r="G123" s="45"/>
      <c r="H123" s="45"/>
      <c r="I123" s="76">
        <f t="shared" si="105"/>
        <v>0</v>
      </c>
      <c r="J123" s="76">
        <f t="shared" si="110"/>
        <v>0</v>
      </c>
      <c r="K123" s="76">
        <f t="shared" si="111"/>
        <v>0</v>
      </c>
      <c r="L123" s="76"/>
      <c r="M123" s="76"/>
      <c r="N123" s="76"/>
      <c r="O123" s="76">
        <f t="shared" si="112"/>
        <v>0</v>
      </c>
      <c r="P123" s="76">
        <f t="shared" si="113"/>
        <v>0</v>
      </c>
      <c r="Q123" s="76">
        <f t="shared" si="114"/>
        <v>0</v>
      </c>
      <c r="R123" s="45"/>
      <c r="S123" s="45"/>
      <c r="T123" s="45"/>
      <c r="U123" s="76">
        <f t="shared" si="156"/>
        <v>0</v>
      </c>
      <c r="V123" s="76">
        <f t="shared" si="157"/>
        <v>0</v>
      </c>
      <c r="W123" s="76">
        <f t="shared" si="158"/>
        <v>0</v>
      </c>
      <c r="X123" s="33"/>
      <c r="Y123" s="33"/>
      <c r="Z123" s="33"/>
    </row>
    <row r="124" spans="1:26" s="7" customFormat="1" ht="27.75" customHeight="1" x14ac:dyDescent="0.25">
      <c r="A124" s="4" t="s">
        <v>93</v>
      </c>
      <c r="B124" s="5" t="s">
        <v>92</v>
      </c>
      <c r="C124" s="6">
        <f t="shared" ref="C124:H124" si="160">C126+C129+C211+C238+C248+C249+C250+C253</f>
        <v>5202557.25</v>
      </c>
      <c r="D124" s="6">
        <f t="shared" si="160"/>
        <v>3522393.6489499998</v>
      </c>
      <c r="E124" s="6">
        <f t="shared" si="160"/>
        <v>4098854.6030899999</v>
      </c>
      <c r="F124" s="38">
        <f t="shared" si="160"/>
        <v>0</v>
      </c>
      <c r="G124" s="38">
        <f t="shared" si="160"/>
        <v>0</v>
      </c>
      <c r="H124" s="38">
        <f t="shared" si="160"/>
        <v>0</v>
      </c>
      <c r="I124" s="38">
        <f t="shared" si="105"/>
        <v>-5202557.25</v>
      </c>
      <c r="J124" s="38">
        <f t="shared" si="110"/>
        <v>-3522393.6489499998</v>
      </c>
      <c r="K124" s="38">
        <f t="shared" si="111"/>
        <v>-4098854.6030899999</v>
      </c>
      <c r="L124" s="38">
        <f>L126+L129+L211+L238+L247+L248+L249+L250+L253</f>
        <v>0</v>
      </c>
      <c r="M124" s="38">
        <f>M126+M129+M211+M238+M247+M248+M249+M250+M253</f>
        <v>0</v>
      </c>
      <c r="N124" s="38">
        <f>N126+N129+N211+N238+N247+N248+N249+N250+N253</f>
        <v>0</v>
      </c>
      <c r="O124" s="38">
        <f t="shared" si="112"/>
        <v>0</v>
      </c>
      <c r="P124" s="38">
        <f t="shared" si="113"/>
        <v>0</v>
      </c>
      <c r="Q124" s="38">
        <f t="shared" si="114"/>
        <v>0</v>
      </c>
      <c r="R124" s="38">
        <f>R126+R129+R211+R238+R247+R248+R249+R250+R253</f>
        <v>0</v>
      </c>
      <c r="S124" s="38">
        <f>S126+S129+S211+S238+S247+S248+S249+S250+S253</f>
        <v>0</v>
      </c>
      <c r="T124" s="38">
        <f>T126+T129+T211+T238+T247+T248+T249+T250+T253</f>
        <v>0</v>
      </c>
      <c r="U124" s="38">
        <f t="shared" si="156"/>
        <v>0</v>
      </c>
      <c r="V124" s="38">
        <f t="shared" si="157"/>
        <v>0</v>
      </c>
      <c r="W124" s="38">
        <f t="shared" si="158"/>
        <v>0</v>
      </c>
      <c r="X124" s="48"/>
      <c r="Y124" s="48"/>
      <c r="Z124" s="48"/>
    </row>
    <row r="125" spans="1:26" s="7" customFormat="1" ht="38.25" customHeight="1" x14ac:dyDescent="0.25">
      <c r="A125" s="20" t="s">
        <v>91</v>
      </c>
      <c r="B125" s="5" t="s">
        <v>90</v>
      </c>
      <c r="C125" s="6">
        <f t="shared" ref="C125:H125" si="161">C126+C129+C211+C238</f>
        <v>5202557.25</v>
      </c>
      <c r="D125" s="6">
        <f t="shared" si="161"/>
        <v>3522393.6489499998</v>
      </c>
      <c r="E125" s="6">
        <f t="shared" si="161"/>
        <v>4098854.6030899999</v>
      </c>
      <c r="F125" s="38">
        <f t="shared" si="161"/>
        <v>0</v>
      </c>
      <c r="G125" s="38">
        <f t="shared" si="161"/>
        <v>0</v>
      </c>
      <c r="H125" s="38">
        <f t="shared" si="161"/>
        <v>0</v>
      </c>
      <c r="I125" s="38">
        <f t="shared" si="105"/>
        <v>-5202557.25</v>
      </c>
      <c r="J125" s="38">
        <f t="shared" si="110"/>
        <v>-3522393.6489499998</v>
      </c>
      <c r="K125" s="38">
        <f t="shared" si="111"/>
        <v>-4098854.6030899999</v>
      </c>
      <c r="L125" s="38">
        <f>L126+L129+L211+L238</f>
        <v>0</v>
      </c>
      <c r="M125" s="38">
        <f>M126+M129+M211+M238</f>
        <v>0</v>
      </c>
      <c r="N125" s="38">
        <f>N126+N129+N211+N238</f>
        <v>0</v>
      </c>
      <c r="O125" s="38">
        <f t="shared" si="112"/>
        <v>0</v>
      </c>
      <c r="P125" s="38">
        <f t="shared" si="113"/>
        <v>0</v>
      </c>
      <c r="Q125" s="38">
        <f t="shared" si="114"/>
        <v>0</v>
      </c>
      <c r="R125" s="38">
        <f>R126+R129+R211+R238</f>
        <v>0</v>
      </c>
      <c r="S125" s="38">
        <f>S126+S129+S211+S238</f>
        <v>0</v>
      </c>
      <c r="T125" s="38">
        <f>T126+T129+T211+T238</f>
        <v>0</v>
      </c>
      <c r="U125" s="38">
        <f t="shared" si="156"/>
        <v>0</v>
      </c>
      <c r="V125" s="38">
        <f t="shared" si="157"/>
        <v>0</v>
      </c>
      <c r="W125" s="38">
        <f t="shared" si="158"/>
        <v>0</v>
      </c>
      <c r="X125" s="48"/>
      <c r="Y125" s="48"/>
      <c r="Z125" s="48"/>
    </row>
    <row r="126" spans="1:26" s="7" customFormat="1" ht="34.5" hidden="1" customHeight="1" x14ac:dyDescent="0.25">
      <c r="A126" s="20" t="s">
        <v>89</v>
      </c>
      <c r="B126" s="8" t="s">
        <v>88</v>
      </c>
      <c r="C126" s="6">
        <f>SUM(C127:C128)</f>
        <v>0</v>
      </c>
      <c r="D126" s="6">
        <f>D127+D128</f>
        <v>0</v>
      </c>
      <c r="E126" s="6">
        <f>E127+E128</f>
        <v>0</v>
      </c>
      <c r="F126" s="38">
        <f>SUM(F127:F128)</f>
        <v>0</v>
      </c>
      <c r="G126" s="38">
        <f>G127+G128</f>
        <v>0</v>
      </c>
      <c r="H126" s="38">
        <f>H127+H128</f>
        <v>0</v>
      </c>
      <c r="I126" s="74">
        <f t="shared" si="105"/>
        <v>0</v>
      </c>
      <c r="J126" s="74">
        <f t="shared" si="110"/>
        <v>0</v>
      </c>
      <c r="K126" s="74">
        <f t="shared" si="111"/>
        <v>0</v>
      </c>
      <c r="L126" s="74">
        <f>SUM(L127:L128)</f>
        <v>0</v>
      </c>
      <c r="M126" s="74">
        <f>M127+M128</f>
        <v>0</v>
      </c>
      <c r="N126" s="74">
        <f>N127+N128</f>
        <v>0</v>
      </c>
      <c r="O126" s="74">
        <f t="shared" si="112"/>
        <v>0</v>
      </c>
      <c r="P126" s="74">
        <f t="shared" si="113"/>
        <v>0</v>
      </c>
      <c r="Q126" s="74">
        <f t="shared" si="114"/>
        <v>0</v>
      </c>
      <c r="R126" s="38">
        <f>SUM(R127:R128)</f>
        <v>0</v>
      </c>
      <c r="S126" s="38">
        <f>S127+S128</f>
        <v>0</v>
      </c>
      <c r="T126" s="38">
        <f>T127+T128</f>
        <v>0</v>
      </c>
      <c r="U126" s="74">
        <f t="shared" si="156"/>
        <v>0</v>
      </c>
      <c r="V126" s="74">
        <f t="shared" si="157"/>
        <v>0</v>
      </c>
      <c r="W126" s="74">
        <f t="shared" si="158"/>
        <v>0</v>
      </c>
      <c r="X126" s="48"/>
      <c r="Y126" s="48"/>
      <c r="Z126" s="48"/>
    </row>
    <row r="127" spans="1:26" ht="36" hidden="1" customHeight="1" x14ac:dyDescent="0.25">
      <c r="A127" s="9" t="s">
        <v>87</v>
      </c>
      <c r="B127" s="21" t="s">
        <v>86</v>
      </c>
      <c r="C127" s="88"/>
      <c r="D127" s="88"/>
      <c r="E127" s="88"/>
      <c r="F127" s="43"/>
      <c r="G127" s="43"/>
      <c r="H127" s="43"/>
      <c r="I127" s="75">
        <f t="shared" si="105"/>
        <v>0</v>
      </c>
      <c r="J127" s="75">
        <f t="shared" si="110"/>
        <v>0</v>
      </c>
      <c r="K127" s="75">
        <f t="shared" si="111"/>
        <v>0</v>
      </c>
      <c r="L127" s="75"/>
      <c r="M127" s="75"/>
      <c r="N127" s="75"/>
      <c r="O127" s="75">
        <f t="shared" si="112"/>
        <v>0</v>
      </c>
      <c r="P127" s="75">
        <f t="shared" si="113"/>
        <v>0</v>
      </c>
      <c r="Q127" s="75">
        <f t="shared" si="114"/>
        <v>0</v>
      </c>
      <c r="R127" s="43"/>
      <c r="S127" s="43"/>
      <c r="T127" s="43"/>
      <c r="U127" s="75">
        <f t="shared" si="156"/>
        <v>0</v>
      </c>
      <c r="V127" s="75">
        <f t="shared" si="157"/>
        <v>0</v>
      </c>
      <c r="W127" s="75">
        <f t="shared" si="158"/>
        <v>0</v>
      </c>
      <c r="X127" s="47"/>
      <c r="Y127" s="47"/>
      <c r="Z127" s="47"/>
    </row>
    <row r="128" spans="1:26" ht="31.5" hidden="1" customHeight="1" x14ac:dyDescent="0.25">
      <c r="A128" s="9" t="s">
        <v>85</v>
      </c>
      <c r="B128" s="21" t="s">
        <v>84</v>
      </c>
      <c r="C128" s="93"/>
      <c r="D128" s="88"/>
      <c r="E128" s="88"/>
      <c r="F128" s="42"/>
      <c r="G128" s="43"/>
      <c r="H128" s="43"/>
      <c r="I128" s="75">
        <f t="shared" si="105"/>
        <v>0</v>
      </c>
      <c r="J128" s="75">
        <f t="shared" si="110"/>
        <v>0</v>
      </c>
      <c r="K128" s="75">
        <f t="shared" si="111"/>
        <v>0</v>
      </c>
      <c r="L128" s="75"/>
      <c r="M128" s="75"/>
      <c r="N128" s="75"/>
      <c r="O128" s="75">
        <f t="shared" si="112"/>
        <v>0</v>
      </c>
      <c r="P128" s="75">
        <f t="shared" si="113"/>
        <v>0</v>
      </c>
      <c r="Q128" s="75">
        <f t="shared" si="114"/>
        <v>0</v>
      </c>
      <c r="R128" s="42"/>
      <c r="S128" s="43"/>
      <c r="T128" s="43"/>
      <c r="U128" s="75">
        <f t="shared" si="156"/>
        <v>0</v>
      </c>
      <c r="V128" s="75">
        <f t="shared" si="157"/>
        <v>0</v>
      </c>
      <c r="W128" s="75">
        <f t="shared" si="158"/>
        <v>0</v>
      </c>
      <c r="X128" s="47"/>
      <c r="Y128" s="47"/>
      <c r="Z128" s="47"/>
    </row>
    <row r="129" spans="1:26" s="7" customFormat="1" ht="35.25" customHeight="1" x14ac:dyDescent="0.25">
      <c r="A129" s="4" t="s">
        <v>83</v>
      </c>
      <c r="B129" s="8" t="s">
        <v>82</v>
      </c>
      <c r="C129" s="6">
        <f>C130+C134+C135+C136+C142+C144+C145+C147+C151+C154+C155+C156+C157+C158+C161+C169+C172+C173+C186</f>
        <v>2531263.13</v>
      </c>
      <c r="D129" s="6">
        <f t="shared" ref="D129:H129" si="162">D130+D134+D135+D136+D142+D144+D145+D147+D151+D154+D155+D156+D157+D158+D161+D169+D172+D173+D186</f>
        <v>1410212.2289499999</v>
      </c>
      <c r="E129" s="6">
        <f t="shared" si="162"/>
        <v>1999723.5830899999</v>
      </c>
      <c r="F129" s="38">
        <f t="shared" si="162"/>
        <v>0</v>
      </c>
      <c r="G129" s="38">
        <f t="shared" si="162"/>
        <v>0</v>
      </c>
      <c r="H129" s="38">
        <f t="shared" si="162"/>
        <v>0</v>
      </c>
      <c r="I129" s="38">
        <f t="shared" si="105"/>
        <v>-2531263.13</v>
      </c>
      <c r="J129" s="38">
        <f t="shared" si="110"/>
        <v>-1410212.2289499999</v>
      </c>
      <c r="K129" s="38">
        <f t="shared" si="111"/>
        <v>-1999723.5830899999</v>
      </c>
      <c r="L129" s="38">
        <f t="shared" ref="L129" si="163">L130+L134+L135+L136+L142+L144+L145+L147+L151+L154+L155+L156+L157+L158+L161+L169+L172+L173+L186</f>
        <v>0</v>
      </c>
      <c r="M129" s="38">
        <f t="shared" ref="M129" si="164">M130+M134+M135+M136+M142+M144+M145+M147+M151+M154+M155+M156+M157+M158+M161+M169+M172+M173+M186</f>
        <v>0</v>
      </c>
      <c r="N129" s="38">
        <f t="shared" ref="N129" si="165">N130+N134+N135+N136+N142+N144+N145+N147+N151+N154+N155+N156+N157+N158+N161+N169+N172+N173+N186</f>
        <v>0</v>
      </c>
      <c r="O129" s="38">
        <f t="shared" si="112"/>
        <v>0</v>
      </c>
      <c r="P129" s="38">
        <f t="shared" si="113"/>
        <v>0</v>
      </c>
      <c r="Q129" s="38">
        <f t="shared" si="114"/>
        <v>0</v>
      </c>
      <c r="R129" s="38">
        <f t="shared" ref="R129" si="166">R130+R134+R135+R136+R142+R144+R145+R147+R151+R154+R155+R156+R157+R158+R161+R169+R172+R173+R186</f>
        <v>0</v>
      </c>
      <c r="S129" s="38">
        <f t="shared" ref="S129" si="167">S130+S134+S135+S136+S142+S144+S145+S147+S151+S154+S155+S156+S157+S158+S161+S169+S172+S173+S186</f>
        <v>0</v>
      </c>
      <c r="T129" s="38">
        <f t="shared" ref="T129" si="168">T130+T134+T135+T136+T142+T144+T145+T147+T151+T154+T155+T156+T157+T158+T161+T169+T172+T173+T186</f>
        <v>0</v>
      </c>
      <c r="U129" s="38">
        <f t="shared" si="156"/>
        <v>0</v>
      </c>
      <c r="V129" s="38">
        <f t="shared" si="157"/>
        <v>0</v>
      </c>
      <c r="W129" s="38">
        <f t="shared" si="158"/>
        <v>0</v>
      </c>
      <c r="X129" s="48"/>
      <c r="Y129" s="48"/>
      <c r="Z129" s="48"/>
    </row>
    <row r="130" spans="1:26" ht="81.75" customHeight="1" x14ac:dyDescent="0.25">
      <c r="A130" s="22" t="s">
        <v>81</v>
      </c>
      <c r="B130" s="23" t="s">
        <v>80</v>
      </c>
      <c r="C130" s="39">
        <f t="shared" ref="C130:H130" si="169">SUM(C131:C133)</f>
        <v>119521.37</v>
      </c>
      <c r="D130" s="39">
        <f t="shared" si="169"/>
        <v>141981</v>
      </c>
      <c r="E130" s="39">
        <f t="shared" si="169"/>
        <v>106481</v>
      </c>
      <c r="F130" s="39">
        <f>SUM(F131:F133)</f>
        <v>0</v>
      </c>
      <c r="G130" s="39">
        <f t="shared" si="169"/>
        <v>0</v>
      </c>
      <c r="H130" s="39">
        <f t="shared" si="169"/>
        <v>0</v>
      </c>
      <c r="I130" s="39">
        <f t="shared" si="105"/>
        <v>-119521.37</v>
      </c>
      <c r="J130" s="39">
        <f t="shared" si="110"/>
        <v>-141981</v>
      </c>
      <c r="K130" s="39">
        <f t="shared" si="111"/>
        <v>-106481</v>
      </c>
      <c r="L130" s="39">
        <f>SUM(L131:L133)</f>
        <v>0</v>
      </c>
      <c r="M130" s="39">
        <f t="shared" ref="M130:N130" si="170">SUM(M131:M133)</f>
        <v>0</v>
      </c>
      <c r="N130" s="39">
        <f t="shared" si="170"/>
        <v>0</v>
      </c>
      <c r="O130" s="39">
        <f t="shared" si="112"/>
        <v>0</v>
      </c>
      <c r="P130" s="39">
        <f t="shared" si="113"/>
        <v>0</v>
      </c>
      <c r="Q130" s="39">
        <f t="shared" si="114"/>
        <v>0</v>
      </c>
      <c r="R130" s="39">
        <f>SUM(R131:R133)</f>
        <v>0</v>
      </c>
      <c r="S130" s="39">
        <f t="shared" ref="S130:T130" si="171">SUM(S131:S133)</f>
        <v>0</v>
      </c>
      <c r="T130" s="39">
        <f t="shared" si="171"/>
        <v>0</v>
      </c>
      <c r="U130" s="39">
        <f t="shared" si="156"/>
        <v>0</v>
      </c>
      <c r="V130" s="39">
        <f t="shared" si="157"/>
        <v>0</v>
      </c>
      <c r="W130" s="39">
        <f t="shared" si="158"/>
        <v>0</v>
      </c>
      <c r="X130" s="47"/>
      <c r="Y130" s="47"/>
      <c r="Z130" s="47"/>
    </row>
    <row r="131" spans="1:26" s="13" customFormat="1" ht="53.25" customHeight="1" x14ac:dyDescent="0.25">
      <c r="A131" s="24"/>
      <c r="B131" s="56" t="s">
        <v>79</v>
      </c>
      <c r="C131" s="40">
        <v>88230</v>
      </c>
      <c r="D131" s="40">
        <v>141981</v>
      </c>
      <c r="E131" s="40">
        <v>106481</v>
      </c>
      <c r="F131" s="40"/>
      <c r="G131" s="40"/>
      <c r="H131" s="40"/>
      <c r="I131" s="40">
        <f t="shared" si="105"/>
        <v>-88230</v>
      </c>
      <c r="J131" s="40">
        <f t="shared" si="110"/>
        <v>-141981</v>
      </c>
      <c r="K131" s="40">
        <f t="shared" si="111"/>
        <v>-106481</v>
      </c>
      <c r="L131" s="40"/>
      <c r="M131" s="40"/>
      <c r="N131" s="40"/>
      <c r="O131" s="40">
        <f t="shared" si="112"/>
        <v>0</v>
      </c>
      <c r="P131" s="40">
        <f t="shared" si="113"/>
        <v>0</v>
      </c>
      <c r="Q131" s="40">
        <f t="shared" si="114"/>
        <v>0</v>
      </c>
      <c r="R131" s="40"/>
      <c r="S131" s="40"/>
      <c r="T131" s="40"/>
      <c r="U131" s="40">
        <f t="shared" si="156"/>
        <v>0</v>
      </c>
      <c r="V131" s="40">
        <f t="shared" si="157"/>
        <v>0</v>
      </c>
      <c r="W131" s="40">
        <f t="shared" si="158"/>
        <v>0</v>
      </c>
      <c r="X131" s="33"/>
      <c r="Y131" s="33"/>
      <c r="Z131" s="33"/>
    </row>
    <row r="132" spans="1:26" s="13" customFormat="1" ht="29.25" customHeight="1" x14ac:dyDescent="0.25">
      <c r="A132" s="25"/>
      <c r="B132" s="56" t="s">
        <v>78</v>
      </c>
      <c r="C132" s="40">
        <v>24050</v>
      </c>
      <c r="D132" s="40">
        <v>0</v>
      </c>
      <c r="E132" s="40">
        <v>0</v>
      </c>
      <c r="F132" s="40"/>
      <c r="G132" s="40"/>
      <c r="H132" s="40"/>
      <c r="I132" s="40">
        <f t="shared" si="105"/>
        <v>-24050</v>
      </c>
      <c r="J132" s="40">
        <f t="shared" si="110"/>
        <v>0</v>
      </c>
      <c r="K132" s="40">
        <f t="shared" si="111"/>
        <v>0</v>
      </c>
      <c r="L132" s="40"/>
      <c r="M132" s="40"/>
      <c r="N132" s="40"/>
      <c r="O132" s="40">
        <f t="shared" si="112"/>
        <v>0</v>
      </c>
      <c r="P132" s="40">
        <f t="shared" si="113"/>
        <v>0</v>
      </c>
      <c r="Q132" s="40">
        <f t="shared" si="114"/>
        <v>0</v>
      </c>
      <c r="R132" s="40"/>
      <c r="S132" s="40"/>
      <c r="T132" s="40"/>
      <c r="U132" s="40">
        <f t="shared" si="156"/>
        <v>0</v>
      </c>
      <c r="V132" s="40">
        <f t="shared" si="157"/>
        <v>0</v>
      </c>
      <c r="W132" s="40">
        <f t="shared" si="158"/>
        <v>0</v>
      </c>
      <c r="X132" s="33"/>
      <c r="Y132" s="33"/>
      <c r="Z132" s="33"/>
    </row>
    <row r="133" spans="1:26" s="13" customFormat="1" ht="34.5" customHeight="1" x14ac:dyDescent="0.25">
      <c r="A133" s="25"/>
      <c r="B133" s="55" t="s">
        <v>305</v>
      </c>
      <c r="C133" s="40">
        <v>7241.37</v>
      </c>
      <c r="D133" s="40">
        <v>0</v>
      </c>
      <c r="E133" s="40">
        <v>0</v>
      </c>
      <c r="F133" s="40"/>
      <c r="G133" s="40"/>
      <c r="H133" s="40"/>
      <c r="I133" s="40">
        <f t="shared" si="105"/>
        <v>-7241.37</v>
      </c>
      <c r="J133" s="40">
        <f t="shared" si="110"/>
        <v>0</v>
      </c>
      <c r="K133" s="40">
        <f t="shared" si="111"/>
        <v>0</v>
      </c>
      <c r="L133" s="40"/>
      <c r="M133" s="40"/>
      <c r="N133" s="40"/>
      <c r="O133" s="40">
        <f t="shared" si="112"/>
        <v>0</v>
      </c>
      <c r="P133" s="40">
        <f t="shared" si="113"/>
        <v>0</v>
      </c>
      <c r="Q133" s="40">
        <f t="shared" si="114"/>
        <v>0</v>
      </c>
      <c r="R133" s="40"/>
      <c r="S133" s="40"/>
      <c r="T133" s="40"/>
      <c r="U133" s="40">
        <f t="shared" si="156"/>
        <v>0</v>
      </c>
      <c r="V133" s="40">
        <f t="shared" si="157"/>
        <v>0</v>
      </c>
      <c r="W133" s="40">
        <f t="shared" si="158"/>
        <v>0</v>
      </c>
      <c r="X133" s="33"/>
      <c r="Y133" s="33"/>
      <c r="Z133" s="33"/>
    </row>
    <row r="134" spans="1:26" ht="113.25" hidden="1" customHeight="1" x14ac:dyDescent="0.25">
      <c r="A134" s="26" t="s">
        <v>77</v>
      </c>
      <c r="B134" s="23" t="s">
        <v>76</v>
      </c>
      <c r="C134" s="39"/>
      <c r="D134" s="39"/>
      <c r="E134" s="39"/>
      <c r="F134" s="39"/>
      <c r="G134" s="39"/>
      <c r="H134" s="39"/>
      <c r="I134" s="39">
        <f t="shared" si="105"/>
        <v>0</v>
      </c>
      <c r="J134" s="39">
        <f t="shared" si="110"/>
        <v>0</v>
      </c>
      <c r="K134" s="39">
        <f t="shared" si="111"/>
        <v>0</v>
      </c>
      <c r="L134" s="39"/>
      <c r="M134" s="39"/>
      <c r="N134" s="39"/>
      <c r="O134" s="39">
        <f t="shared" si="112"/>
        <v>0</v>
      </c>
      <c r="P134" s="39">
        <f t="shared" si="113"/>
        <v>0</v>
      </c>
      <c r="Q134" s="39">
        <f t="shared" si="114"/>
        <v>0</v>
      </c>
      <c r="R134" s="39"/>
      <c r="S134" s="39"/>
      <c r="T134" s="39"/>
      <c r="U134" s="39">
        <f t="shared" si="156"/>
        <v>0</v>
      </c>
      <c r="V134" s="39">
        <f t="shared" si="157"/>
        <v>0</v>
      </c>
      <c r="W134" s="39">
        <f t="shared" si="158"/>
        <v>0</v>
      </c>
      <c r="X134" s="47"/>
      <c r="Y134" s="47"/>
      <c r="Z134" s="47"/>
    </row>
    <row r="135" spans="1:26" ht="79.5" customHeight="1" x14ac:dyDescent="0.25">
      <c r="A135" s="26" t="s">
        <v>75</v>
      </c>
      <c r="B135" s="23" t="s">
        <v>74</v>
      </c>
      <c r="C135" s="39">
        <f>92779.6+62247.44</f>
        <v>155027.04</v>
      </c>
      <c r="D135" s="39">
        <v>0</v>
      </c>
      <c r="E135" s="39">
        <v>0</v>
      </c>
      <c r="F135" s="39"/>
      <c r="G135" s="39"/>
      <c r="H135" s="39"/>
      <c r="I135" s="39">
        <f t="shared" si="105"/>
        <v>-155027.04</v>
      </c>
      <c r="J135" s="39">
        <f t="shared" si="110"/>
        <v>0</v>
      </c>
      <c r="K135" s="39">
        <f t="shared" si="111"/>
        <v>0</v>
      </c>
      <c r="L135" s="39"/>
      <c r="M135" s="39"/>
      <c r="N135" s="39"/>
      <c r="O135" s="39">
        <f t="shared" si="112"/>
        <v>0</v>
      </c>
      <c r="P135" s="39">
        <f t="shared" si="113"/>
        <v>0</v>
      </c>
      <c r="Q135" s="39">
        <f t="shared" si="114"/>
        <v>0</v>
      </c>
      <c r="R135" s="39"/>
      <c r="S135" s="39"/>
      <c r="T135" s="39"/>
      <c r="U135" s="39">
        <f t="shared" si="156"/>
        <v>0</v>
      </c>
      <c r="V135" s="39">
        <f t="shared" si="157"/>
        <v>0</v>
      </c>
      <c r="W135" s="39">
        <f t="shared" si="158"/>
        <v>0</v>
      </c>
      <c r="X135" s="47"/>
      <c r="Y135" s="47"/>
      <c r="Z135" s="47"/>
    </row>
    <row r="136" spans="1:26" ht="49.5" customHeight="1" x14ac:dyDescent="0.25">
      <c r="A136" s="26" t="s">
        <v>73</v>
      </c>
      <c r="B136" s="27" t="s">
        <v>72</v>
      </c>
      <c r="C136" s="39">
        <f t="shared" ref="C136:H136" si="172">SUM(C137:C139)</f>
        <v>420</v>
      </c>
      <c r="D136" s="39">
        <f t="shared" si="172"/>
        <v>1296.4000000000001</v>
      </c>
      <c r="E136" s="39">
        <f t="shared" si="172"/>
        <v>0</v>
      </c>
      <c r="F136" s="39">
        <f t="shared" si="172"/>
        <v>0</v>
      </c>
      <c r="G136" s="39">
        <f t="shared" si="172"/>
        <v>0</v>
      </c>
      <c r="H136" s="39">
        <f t="shared" si="172"/>
        <v>0</v>
      </c>
      <c r="I136" s="39">
        <f t="shared" si="105"/>
        <v>-420</v>
      </c>
      <c r="J136" s="39">
        <f t="shared" si="110"/>
        <v>-1296.4000000000001</v>
      </c>
      <c r="K136" s="39">
        <f t="shared" si="111"/>
        <v>0</v>
      </c>
      <c r="L136" s="39">
        <f t="shared" ref="L136:N136" si="173">SUM(L137:L139)</f>
        <v>0</v>
      </c>
      <c r="M136" s="39">
        <f t="shared" si="173"/>
        <v>0</v>
      </c>
      <c r="N136" s="39">
        <f t="shared" si="173"/>
        <v>0</v>
      </c>
      <c r="O136" s="39">
        <f t="shared" si="112"/>
        <v>0</v>
      </c>
      <c r="P136" s="39">
        <f t="shared" si="113"/>
        <v>0</v>
      </c>
      <c r="Q136" s="39">
        <f t="shared" si="114"/>
        <v>0</v>
      </c>
      <c r="R136" s="39">
        <f t="shared" ref="R136:T136" si="174">SUM(R137:R139)</f>
        <v>0</v>
      </c>
      <c r="S136" s="39">
        <f t="shared" si="174"/>
        <v>0</v>
      </c>
      <c r="T136" s="39">
        <f t="shared" si="174"/>
        <v>0</v>
      </c>
      <c r="U136" s="39">
        <f t="shared" si="156"/>
        <v>0</v>
      </c>
      <c r="V136" s="39">
        <f t="shared" si="157"/>
        <v>0</v>
      </c>
      <c r="W136" s="39">
        <f t="shared" si="158"/>
        <v>0</v>
      </c>
      <c r="X136" s="47"/>
      <c r="Y136" s="47"/>
      <c r="Z136" s="47"/>
    </row>
    <row r="137" spans="1:26" s="13" customFormat="1" ht="36" customHeight="1" x14ac:dyDescent="0.25">
      <c r="A137" s="25"/>
      <c r="B137" s="67" t="s">
        <v>375</v>
      </c>
      <c r="C137" s="40">
        <v>420</v>
      </c>
      <c r="D137" s="40">
        <v>1296.4000000000001</v>
      </c>
      <c r="E137" s="40">
        <v>0</v>
      </c>
      <c r="F137" s="40"/>
      <c r="G137" s="40"/>
      <c r="H137" s="40"/>
      <c r="I137" s="40">
        <f t="shared" si="105"/>
        <v>-420</v>
      </c>
      <c r="J137" s="40">
        <f t="shared" si="110"/>
        <v>-1296.4000000000001</v>
      </c>
      <c r="K137" s="40">
        <f t="shared" si="111"/>
        <v>0</v>
      </c>
      <c r="L137" s="40"/>
      <c r="M137" s="40"/>
      <c r="N137" s="40"/>
      <c r="O137" s="40">
        <f t="shared" si="112"/>
        <v>0</v>
      </c>
      <c r="P137" s="40">
        <f t="shared" si="113"/>
        <v>0</v>
      </c>
      <c r="Q137" s="40">
        <f t="shared" si="114"/>
        <v>0</v>
      </c>
      <c r="R137" s="40"/>
      <c r="S137" s="40"/>
      <c r="T137" s="40"/>
      <c r="U137" s="40">
        <f t="shared" si="156"/>
        <v>0</v>
      </c>
      <c r="V137" s="40">
        <f t="shared" si="157"/>
        <v>0</v>
      </c>
      <c r="W137" s="40">
        <f t="shared" si="158"/>
        <v>0</v>
      </c>
      <c r="X137" s="33"/>
      <c r="Y137" s="33"/>
      <c r="Z137" s="33"/>
    </row>
    <row r="138" spans="1:26" s="13" customFormat="1" ht="39.75" hidden="1" customHeight="1" x14ac:dyDescent="0.25">
      <c r="A138" s="25"/>
      <c r="B138" s="66"/>
      <c r="C138" s="40"/>
      <c r="D138" s="40"/>
      <c r="E138" s="40"/>
      <c r="F138" s="40"/>
      <c r="G138" s="40"/>
      <c r="H138" s="40"/>
      <c r="I138" s="40">
        <f t="shared" si="105"/>
        <v>0</v>
      </c>
      <c r="J138" s="40">
        <f t="shared" si="110"/>
        <v>0</v>
      </c>
      <c r="K138" s="40">
        <f t="shared" si="111"/>
        <v>0</v>
      </c>
      <c r="L138" s="40"/>
      <c r="M138" s="40"/>
      <c r="N138" s="40"/>
      <c r="O138" s="40">
        <f t="shared" si="112"/>
        <v>0</v>
      </c>
      <c r="P138" s="40">
        <f t="shared" si="113"/>
        <v>0</v>
      </c>
      <c r="Q138" s="40">
        <f t="shared" si="114"/>
        <v>0</v>
      </c>
      <c r="R138" s="40"/>
      <c r="S138" s="40"/>
      <c r="T138" s="40"/>
      <c r="U138" s="40">
        <f t="shared" si="156"/>
        <v>0</v>
      </c>
      <c r="V138" s="40">
        <f t="shared" si="157"/>
        <v>0</v>
      </c>
      <c r="W138" s="40">
        <f t="shared" si="158"/>
        <v>0</v>
      </c>
      <c r="X138" s="33"/>
      <c r="Y138" s="33"/>
      <c r="Z138" s="33"/>
    </row>
    <row r="139" spans="1:26" s="13" customFormat="1" ht="39.75" hidden="1" customHeight="1" x14ac:dyDescent="0.25">
      <c r="A139" s="25"/>
      <c r="B139" s="66"/>
      <c r="C139" s="40"/>
      <c r="D139" s="40"/>
      <c r="E139" s="40"/>
      <c r="F139" s="40"/>
      <c r="G139" s="40"/>
      <c r="H139" s="40"/>
      <c r="I139" s="40">
        <f t="shared" si="105"/>
        <v>0</v>
      </c>
      <c r="J139" s="40">
        <f t="shared" si="110"/>
        <v>0</v>
      </c>
      <c r="K139" s="40">
        <f t="shared" si="111"/>
        <v>0</v>
      </c>
      <c r="L139" s="40"/>
      <c r="M139" s="40"/>
      <c r="N139" s="40"/>
      <c r="O139" s="40">
        <f t="shared" si="112"/>
        <v>0</v>
      </c>
      <c r="P139" s="40">
        <f t="shared" si="113"/>
        <v>0</v>
      </c>
      <c r="Q139" s="40">
        <f t="shared" si="114"/>
        <v>0</v>
      </c>
      <c r="R139" s="40"/>
      <c r="S139" s="40"/>
      <c r="T139" s="40"/>
      <c r="U139" s="40">
        <f t="shared" si="156"/>
        <v>0</v>
      </c>
      <c r="V139" s="40">
        <f t="shared" si="157"/>
        <v>0</v>
      </c>
      <c r="W139" s="40">
        <f t="shared" si="158"/>
        <v>0</v>
      </c>
      <c r="X139" s="33"/>
      <c r="Y139" s="33"/>
      <c r="Z139" s="33"/>
    </row>
    <row r="140" spans="1:26" s="13" customFormat="1" ht="39.75" hidden="1" customHeight="1" x14ac:dyDescent="0.25">
      <c r="A140" s="25"/>
      <c r="B140" s="66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33"/>
      <c r="Y140" s="33"/>
      <c r="Z140" s="33"/>
    </row>
    <row r="141" spans="1:26" s="13" customFormat="1" ht="39.75" hidden="1" customHeight="1" x14ac:dyDescent="0.25">
      <c r="A141" s="25"/>
      <c r="B141" s="66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33"/>
      <c r="Y141" s="33"/>
      <c r="Z141" s="33"/>
    </row>
    <row r="142" spans="1:26" ht="51" customHeight="1" x14ac:dyDescent="0.25">
      <c r="A142" s="26" t="s">
        <v>71</v>
      </c>
      <c r="B142" s="27" t="s">
        <v>70</v>
      </c>
      <c r="C142" s="39">
        <f>C143</f>
        <v>12126</v>
      </c>
      <c r="D142" s="39">
        <f t="shared" ref="D142:H142" si="175">D143</f>
        <v>0</v>
      </c>
      <c r="E142" s="39">
        <f t="shared" si="175"/>
        <v>0</v>
      </c>
      <c r="F142" s="39">
        <f t="shared" si="175"/>
        <v>0</v>
      </c>
      <c r="G142" s="39">
        <f t="shared" si="175"/>
        <v>0</v>
      </c>
      <c r="H142" s="39">
        <f t="shared" si="175"/>
        <v>0</v>
      </c>
      <c r="I142" s="39">
        <f t="shared" si="105"/>
        <v>-12126</v>
      </c>
      <c r="J142" s="39">
        <f t="shared" si="110"/>
        <v>0</v>
      </c>
      <c r="K142" s="39">
        <f t="shared" si="111"/>
        <v>0</v>
      </c>
      <c r="L142" s="39">
        <f t="shared" ref="L142" si="176">L143</f>
        <v>0</v>
      </c>
      <c r="M142" s="39">
        <f t="shared" ref="M142" si="177">M143</f>
        <v>0</v>
      </c>
      <c r="N142" s="39">
        <f t="shared" ref="N142" si="178">N143</f>
        <v>0</v>
      </c>
      <c r="O142" s="39">
        <f t="shared" si="112"/>
        <v>0</v>
      </c>
      <c r="P142" s="39">
        <f t="shared" si="113"/>
        <v>0</v>
      </c>
      <c r="Q142" s="39">
        <f t="shared" si="114"/>
        <v>0</v>
      </c>
      <c r="R142" s="39">
        <f t="shared" ref="R142" si="179">R143</f>
        <v>0</v>
      </c>
      <c r="S142" s="39">
        <f t="shared" ref="S142" si="180">S143</f>
        <v>0</v>
      </c>
      <c r="T142" s="39">
        <f t="shared" ref="T142" si="181">T143</f>
        <v>0</v>
      </c>
      <c r="U142" s="39">
        <f t="shared" si="156"/>
        <v>0</v>
      </c>
      <c r="V142" s="39">
        <f t="shared" si="157"/>
        <v>0</v>
      </c>
      <c r="W142" s="39">
        <f t="shared" si="158"/>
        <v>0</v>
      </c>
      <c r="X142" s="47"/>
      <c r="Y142" s="47"/>
      <c r="Z142" s="47"/>
    </row>
    <row r="143" spans="1:26" ht="81.75" customHeight="1" x14ac:dyDescent="0.25">
      <c r="A143" s="26"/>
      <c r="B143" s="87" t="s">
        <v>361</v>
      </c>
      <c r="C143" s="39">
        <v>12126</v>
      </c>
      <c r="D143" s="39">
        <v>0</v>
      </c>
      <c r="E143" s="39">
        <v>0</v>
      </c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47"/>
      <c r="Y143" s="47"/>
      <c r="Z143" s="47"/>
    </row>
    <row r="144" spans="1:26" ht="51" hidden="1" customHeight="1" x14ac:dyDescent="0.25">
      <c r="A144" s="26" t="s">
        <v>69</v>
      </c>
      <c r="B144" s="27" t="s">
        <v>68</v>
      </c>
      <c r="C144" s="39"/>
      <c r="D144" s="39"/>
      <c r="E144" s="39"/>
      <c r="F144" s="39"/>
      <c r="G144" s="39"/>
      <c r="H144" s="39"/>
      <c r="I144" s="39">
        <f t="shared" si="105"/>
        <v>0</v>
      </c>
      <c r="J144" s="39">
        <f t="shared" si="110"/>
        <v>0</v>
      </c>
      <c r="K144" s="39">
        <f t="shared" si="111"/>
        <v>0</v>
      </c>
      <c r="L144" s="39"/>
      <c r="M144" s="39"/>
      <c r="N144" s="39"/>
      <c r="O144" s="39">
        <f t="shared" si="112"/>
        <v>0</v>
      </c>
      <c r="P144" s="39">
        <f t="shared" si="113"/>
        <v>0</v>
      </c>
      <c r="Q144" s="39">
        <f t="shared" si="114"/>
        <v>0</v>
      </c>
      <c r="R144" s="39"/>
      <c r="S144" s="39"/>
      <c r="T144" s="39"/>
      <c r="U144" s="39">
        <f t="shared" si="156"/>
        <v>0</v>
      </c>
      <c r="V144" s="39">
        <f t="shared" si="157"/>
        <v>0</v>
      </c>
      <c r="W144" s="39">
        <f t="shared" si="158"/>
        <v>0</v>
      </c>
      <c r="X144" s="47"/>
      <c r="Y144" s="47"/>
      <c r="Z144" s="47"/>
    </row>
    <row r="145" spans="1:26" ht="49.5" customHeight="1" x14ac:dyDescent="0.25">
      <c r="A145" s="26" t="s">
        <v>67</v>
      </c>
      <c r="B145" s="27" t="s">
        <v>66</v>
      </c>
      <c r="C145" s="39">
        <f t="shared" ref="C145:T145" si="182">SUM(C146:C146)</f>
        <v>4390.25</v>
      </c>
      <c r="D145" s="39">
        <f t="shared" si="182"/>
        <v>11049.41</v>
      </c>
      <c r="E145" s="39">
        <f t="shared" si="182"/>
        <v>0</v>
      </c>
      <c r="F145" s="39">
        <f t="shared" si="182"/>
        <v>0</v>
      </c>
      <c r="G145" s="39">
        <f t="shared" si="182"/>
        <v>0</v>
      </c>
      <c r="H145" s="39">
        <f t="shared" si="182"/>
        <v>0</v>
      </c>
      <c r="I145" s="39">
        <f t="shared" si="105"/>
        <v>-4390.25</v>
      </c>
      <c r="J145" s="39">
        <f t="shared" si="110"/>
        <v>-11049.41</v>
      </c>
      <c r="K145" s="39">
        <f t="shared" si="111"/>
        <v>0</v>
      </c>
      <c r="L145" s="39">
        <f t="shared" si="182"/>
        <v>0</v>
      </c>
      <c r="M145" s="39">
        <f t="shared" si="182"/>
        <v>0</v>
      </c>
      <c r="N145" s="39">
        <f t="shared" si="182"/>
        <v>0</v>
      </c>
      <c r="O145" s="39">
        <f t="shared" si="112"/>
        <v>0</v>
      </c>
      <c r="P145" s="39">
        <f t="shared" si="113"/>
        <v>0</v>
      </c>
      <c r="Q145" s="39">
        <f t="shared" si="114"/>
        <v>0</v>
      </c>
      <c r="R145" s="39">
        <f t="shared" si="182"/>
        <v>0</v>
      </c>
      <c r="S145" s="39">
        <f t="shared" si="182"/>
        <v>0</v>
      </c>
      <c r="T145" s="39">
        <f t="shared" si="182"/>
        <v>0</v>
      </c>
      <c r="U145" s="39">
        <f t="shared" si="156"/>
        <v>0</v>
      </c>
      <c r="V145" s="39">
        <f t="shared" si="157"/>
        <v>0</v>
      </c>
      <c r="W145" s="39">
        <f t="shared" si="158"/>
        <v>0</v>
      </c>
      <c r="X145" s="47"/>
      <c r="Y145" s="47"/>
      <c r="Z145" s="47"/>
    </row>
    <row r="146" spans="1:26" s="13" customFormat="1" ht="62.25" customHeight="1" x14ac:dyDescent="0.25">
      <c r="A146" s="25"/>
      <c r="B146" s="56" t="s">
        <v>255</v>
      </c>
      <c r="C146" s="41">
        <v>4390.25</v>
      </c>
      <c r="D146" s="41">
        <v>11049.41</v>
      </c>
      <c r="E146" s="41">
        <v>0</v>
      </c>
      <c r="F146" s="41"/>
      <c r="G146" s="41"/>
      <c r="H146" s="41"/>
      <c r="I146" s="41">
        <f t="shared" si="105"/>
        <v>-4390.25</v>
      </c>
      <c r="J146" s="41">
        <f t="shared" si="110"/>
        <v>-11049.41</v>
      </c>
      <c r="K146" s="41">
        <f t="shared" si="111"/>
        <v>0</v>
      </c>
      <c r="L146" s="41"/>
      <c r="M146" s="41"/>
      <c r="N146" s="41"/>
      <c r="O146" s="41">
        <f t="shared" si="112"/>
        <v>0</v>
      </c>
      <c r="P146" s="41">
        <f t="shared" si="113"/>
        <v>0</v>
      </c>
      <c r="Q146" s="41">
        <f t="shared" si="114"/>
        <v>0</v>
      </c>
      <c r="R146" s="41"/>
      <c r="S146" s="41"/>
      <c r="T146" s="41"/>
      <c r="U146" s="41">
        <f t="shared" si="156"/>
        <v>0</v>
      </c>
      <c r="V146" s="41">
        <f t="shared" si="157"/>
        <v>0</v>
      </c>
      <c r="W146" s="41">
        <f t="shared" si="158"/>
        <v>0</v>
      </c>
      <c r="X146" s="33"/>
      <c r="Y146" s="33"/>
      <c r="Z146" s="33"/>
    </row>
    <row r="147" spans="1:26" s="13" customFormat="1" ht="93" customHeight="1" x14ac:dyDescent="0.25">
      <c r="A147" s="35" t="s">
        <v>263</v>
      </c>
      <c r="B147" s="27" t="s">
        <v>262</v>
      </c>
      <c r="C147" s="39">
        <f>C148+C149+C150</f>
        <v>0</v>
      </c>
      <c r="D147" s="39">
        <f t="shared" ref="D147:H147" si="183">D148+D149+D150</f>
        <v>75</v>
      </c>
      <c r="E147" s="39">
        <f t="shared" si="183"/>
        <v>2455</v>
      </c>
      <c r="F147" s="39">
        <f>F148+F149+F150</f>
        <v>0</v>
      </c>
      <c r="G147" s="39">
        <f t="shared" si="183"/>
        <v>0</v>
      </c>
      <c r="H147" s="39">
        <f t="shared" si="183"/>
        <v>0</v>
      </c>
      <c r="I147" s="39">
        <f t="shared" si="105"/>
        <v>0</v>
      </c>
      <c r="J147" s="39">
        <f t="shared" si="110"/>
        <v>-75</v>
      </c>
      <c r="K147" s="39">
        <f t="shared" si="111"/>
        <v>-2455</v>
      </c>
      <c r="L147" s="39">
        <f>L148+L149+L150</f>
        <v>0</v>
      </c>
      <c r="M147" s="39">
        <f t="shared" ref="M147:N147" si="184">M148+M149+M150</f>
        <v>0</v>
      </c>
      <c r="N147" s="39">
        <f t="shared" si="184"/>
        <v>0</v>
      </c>
      <c r="O147" s="39">
        <f t="shared" si="112"/>
        <v>0</v>
      </c>
      <c r="P147" s="39">
        <f t="shared" si="113"/>
        <v>0</v>
      </c>
      <c r="Q147" s="39">
        <f t="shared" si="114"/>
        <v>0</v>
      </c>
      <c r="R147" s="39">
        <f>R148+R149+R150</f>
        <v>0</v>
      </c>
      <c r="S147" s="39">
        <f t="shared" ref="S147:T147" si="185">S148+S149+S150</f>
        <v>0</v>
      </c>
      <c r="T147" s="39">
        <f t="shared" si="185"/>
        <v>0</v>
      </c>
      <c r="U147" s="39">
        <f t="shared" si="156"/>
        <v>0</v>
      </c>
      <c r="V147" s="39">
        <f t="shared" si="157"/>
        <v>0</v>
      </c>
      <c r="W147" s="39">
        <f t="shared" si="158"/>
        <v>0</v>
      </c>
      <c r="X147" s="47"/>
      <c r="Y147" s="47"/>
      <c r="Z147" s="47"/>
    </row>
    <row r="148" spans="1:26" s="13" customFormat="1" ht="140.25" customHeight="1" x14ac:dyDescent="0.25">
      <c r="A148" s="36"/>
      <c r="B148" s="108" t="s">
        <v>355</v>
      </c>
      <c r="C148" s="40">
        <v>0</v>
      </c>
      <c r="D148" s="40">
        <v>75</v>
      </c>
      <c r="E148" s="40">
        <v>2455</v>
      </c>
      <c r="F148" s="40"/>
      <c r="G148" s="40"/>
      <c r="H148" s="40"/>
      <c r="I148" s="40">
        <f t="shared" si="105"/>
        <v>0</v>
      </c>
      <c r="J148" s="40">
        <f t="shared" si="110"/>
        <v>-75</v>
      </c>
      <c r="K148" s="40">
        <f t="shared" si="111"/>
        <v>-2455</v>
      </c>
      <c r="L148" s="40"/>
      <c r="M148" s="40"/>
      <c r="N148" s="40"/>
      <c r="O148" s="40">
        <f t="shared" si="112"/>
        <v>0</v>
      </c>
      <c r="P148" s="40">
        <f t="shared" si="113"/>
        <v>0</v>
      </c>
      <c r="Q148" s="40">
        <f t="shared" si="114"/>
        <v>0</v>
      </c>
      <c r="R148" s="40"/>
      <c r="S148" s="40"/>
      <c r="T148" s="40"/>
      <c r="U148" s="40">
        <f t="shared" si="156"/>
        <v>0</v>
      </c>
      <c r="V148" s="40">
        <f t="shared" si="157"/>
        <v>0</v>
      </c>
      <c r="W148" s="40">
        <f t="shared" si="158"/>
        <v>0</v>
      </c>
      <c r="X148" s="33"/>
      <c r="Y148" s="33"/>
      <c r="Z148" s="33"/>
    </row>
    <row r="149" spans="1:26" s="13" customFormat="1" ht="57" hidden="1" customHeight="1" x14ac:dyDescent="0.25">
      <c r="A149" s="36"/>
      <c r="B149" s="55"/>
      <c r="C149" s="40"/>
      <c r="D149" s="40"/>
      <c r="E149" s="40"/>
      <c r="F149" s="40"/>
      <c r="G149" s="40"/>
      <c r="H149" s="40"/>
      <c r="I149" s="40">
        <f t="shared" si="105"/>
        <v>0</v>
      </c>
      <c r="J149" s="40">
        <f t="shared" si="110"/>
        <v>0</v>
      </c>
      <c r="K149" s="40">
        <f t="shared" si="111"/>
        <v>0</v>
      </c>
      <c r="L149" s="40"/>
      <c r="M149" s="40"/>
      <c r="N149" s="40"/>
      <c r="O149" s="40">
        <f t="shared" si="112"/>
        <v>0</v>
      </c>
      <c r="P149" s="40">
        <f t="shared" si="113"/>
        <v>0</v>
      </c>
      <c r="Q149" s="40">
        <f t="shared" si="114"/>
        <v>0</v>
      </c>
      <c r="R149" s="40"/>
      <c r="S149" s="40"/>
      <c r="T149" s="40"/>
      <c r="U149" s="40">
        <f t="shared" si="156"/>
        <v>0</v>
      </c>
      <c r="V149" s="40">
        <f t="shared" si="157"/>
        <v>0</v>
      </c>
      <c r="W149" s="40">
        <f t="shared" si="158"/>
        <v>0</v>
      </c>
      <c r="X149" s="33"/>
      <c r="Y149" s="33"/>
      <c r="Z149" s="33"/>
    </row>
    <row r="150" spans="1:26" s="13" customFormat="1" ht="57" hidden="1" customHeight="1" x14ac:dyDescent="0.25">
      <c r="A150" s="36"/>
      <c r="B150" s="55"/>
      <c r="C150" s="41"/>
      <c r="D150" s="41"/>
      <c r="E150" s="41"/>
      <c r="F150" s="40"/>
      <c r="G150" s="40"/>
      <c r="H150" s="40"/>
      <c r="I150" s="40">
        <f t="shared" si="105"/>
        <v>0</v>
      </c>
      <c r="J150" s="40">
        <f t="shared" si="110"/>
        <v>0</v>
      </c>
      <c r="K150" s="40">
        <f t="shared" si="111"/>
        <v>0</v>
      </c>
      <c r="L150" s="40"/>
      <c r="M150" s="40"/>
      <c r="N150" s="40"/>
      <c r="O150" s="40">
        <f t="shared" si="112"/>
        <v>0</v>
      </c>
      <c r="P150" s="40">
        <f t="shared" si="113"/>
        <v>0</v>
      </c>
      <c r="Q150" s="40">
        <f t="shared" si="114"/>
        <v>0</v>
      </c>
      <c r="R150" s="40"/>
      <c r="S150" s="40"/>
      <c r="T150" s="40"/>
      <c r="U150" s="40">
        <f t="shared" si="156"/>
        <v>0</v>
      </c>
      <c r="V150" s="40">
        <f t="shared" si="157"/>
        <v>0</v>
      </c>
      <c r="W150" s="40">
        <f t="shared" si="158"/>
        <v>0</v>
      </c>
      <c r="X150" s="33"/>
      <c r="Y150" s="33"/>
      <c r="Z150" s="33"/>
    </row>
    <row r="151" spans="1:26" ht="66.75" hidden="1" customHeight="1" x14ac:dyDescent="0.25">
      <c r="A151" s="26" t="s">
        <v>65</v>
      </c>
      <c r="B151" s="27" t="s">
        <v>64</v>
      </c>
      <c r="C151" s="39">
        <f>SUM(C152:C153)</f>
        <v>0</v>
      </c>
      <c r="D151" s="39">
        <f t="shared" ref="D151:H151" si="186">SUM(D152:D153)</f>
        <v>0</v>
      </c>
      <c r="E151" s="39">
        <f t="shared" si="186"/>
        <v>0</v>
      </c>
      <c r="F151" s="39">
        <f t="shared" si="186"/>
        <v>0</v>
      </c>
      <c r="G151" s="39">
        <f t="shared" si="186"/>
        <v>0</v>
      </c>
      <c r="H151" s="39">
        <f t="shared" si="186"/>
        <v>0</v>
      </c>
      <c r="I151" s="39">
        <f t="shared" si="105"/>
        <v>0</v>
      </c>
      <c r="J151" s="39">
        <f t="shared" si="110"/>
        <v>0</v>
      </c>
      <c r="K151" s="39">
        <f t="shared" si="111"/>
        <v>0</v>
      </c>
      <c r="L151" s="39">
        <f t="shared" ref="L151:N151" si="187">SUM(L152:L153)</f>
        <v>0</v>
      </c>
      <c r="M151" s="39">
        <f t="shared" si="187"/>
        <v>0</v>
      </c>
      <c r="N151" s="39">
        <f t="shared" si="187"/>
        <v>0</v>
      </c>
      <c r="O151" s="39">
        <f t="shared" si="112"/>
        <v>0</v>
      </c>
      <c r="P151" s="39">
        <f t="shared" si="113"/>
        <v>0</v>
      </c>
      <c r="Q151" s="39">
        <f t="shared" si="114"/>
        <v>0</v>
      </c>
      <c r="R151" s="39">
        <f t="shared" ref="R151:T151" si="188">SUM(R152:R153)</f>
        <v>0</v>
      </c>
      <c r="S151" s="39">
        <f t="shared" si="188"/>
        <v>0</v>
      </c>
      <c r="T151" s="39">
        <f t="shared" si="188"/>
        <v>0</v>
      </c>
      <c r="U151" s="39">
        <f t="shared" si="156"/>
        <v>0</v>
      </c>
      <c r="V151" s="39">
        <f t="shared" si="157"/>
        <v>0</v>
      </c>
      <c r="W151" s="39">
        <f t="shared" si="158"/>
        <v>0</v>
      </c>
      <c r="X151" s="47"/>
      <c r="Y151" s="47"/>
      <c r="Z151" s="47"/>
    </row>
    <row r="152" spans="1:26" s="13" customFormat="1" ht="51.75" hidden="1" customHeight="1" x14ac:dyDescent="0.25">
      <c r="A152" s="25"/>
      <c r="B152" s="55"/>
      <c r="C152" s="40"/>
      <c r="D152" s="40"/>
      <c r="E152" s="40"/>
      <c r="F152" s="40"/>
      <c r="G152" s="40"/>
      <c r="H152" s="40"/>
      <c r="I152" s="40">
        <f t="shared" si="105"/>
        <v>0</v>
      </c>
      <c r="J152" s="40">
        <f t="shared" si="110"/>
        <v>0</v>
      </c>
      <c r="K152" s="40">
        <f t="shared" si="111"/>
        <v>0</v>
      </c>
      <c r="L152" s="40"/>
      <c r="M152" s="40"/>
      <c r="N152" s="40"/>
      <c r="O152" s="40">
        <f t="shared" si="112"/>
        <v>0</v>
      </c>
      <c r="P152" s="40">
        <f t="shared" si="113"/>
        <v>0</v>
      </c>
      <c r="Q152" s="40">
        <f t="shared" si="114"/>
        <v>0</v>
      </c>
      <c r="R152" s="40"/>
      <c r="S152" s="40"/>
      <c r="T152" s="40"/>
      <c r="U152" s="40">
        <f t="shared" si="156"/>
        <v>0</v>
      </c>
      <c r="V152" s="40">
        <f t="shared" si="157"/>
        <v>0</v>
      </c>
      <c r="W152" s="40">
        <f t="shared" si="158"/>
        <v>0</v>
      </c>
      <c r="X152" s="33"/>
      <c r="Y152" s="33"/>
      <c r="Z152" s="33"/>
    </row>
    <row r="153" spans="1:26" s="13" customFormat="1" ht="51.75" hidden="1" customHeight="1" x14ac:dyDescent="0.25">
      <c r="A153" s="25"/>
      <c r="B153" s="55"/>
      <c r="C153" s="40"/>
      <c r="D153" s="40"/>
      <c r="E153" s="40"/>
      <c r="F153" s="40"/>
      <c r="G153" s="40"/>
      <c r="H153" s="40"/>
      <c r="I153" s="40">
        <f t="shared" si="105"/>
        <v>0</v>
      </c>
      <c r="J153" s="40">
        <f t="shared" si="110"/>
        <v>0</v>
      </c>
      <c r="K153" s="40">
        <f t="shared" si="111"/>
        <v>0</v>
      </c>
      <c r="L153" s="40"/>
      <c r="M153" s="40"/>
      <c r="N153" s="40"/>
      <c r="O153" s="40">
        <f t="shared" si="112"/>
        <v>0</v>
      </c>
      <c r="P153" s="40">
        <f t="shared" si="113"/>
        <v>0</v>
      </c>
      <c r="Q153" s="40">
        <f t="shared" si="114"/>
        <v>0</v>
      </c>
      <c r="R153" s="40"/>
      <c r="S153" s="40"/>
      <c r="T153" s="40"/>
      <c r="U153" s="40">
        <f t="shared" si="156"/>
        <v>0</v>
      </c>
      <c r="V153" s="40">
        <f t="shared" si="157"/>
        <v>0</v>
      </c>
      <c r="W153" s="40">
        <f t="shared" si="158"/>
        <v>0</v>
      </c>
      <c r="X153" s="33"/>
      <c r="Y153" s="33"/>
      <c r="Z153" s="33"/>
    </row>
    <row r="154" spans="1:26" ht="64.5" hidden="1" customHeight="1" x14ac:dyDescent="0.25">
      <c r="A154" s="26" t="s">
        <v>63</v>
      </c>
      <c r="B154" s="27" t="s">
        <v>62</v>
      </c>
      <c r="C154" s="39"/>
      <c r="D154" s="39"/>
      <c r="E154" s="39"/>
      <c r="F154" s="39"/>
      <c r="G154" s="39"/>
      <c r="H154" s="39"/>
      <c r="I154" s="39">
        <f t="shared" si="105"/>
        <v>0</v>
      </c>
      <c r="J154" s="39">
        <f t="shared" si="110"/>
        <v>0</v>
      </c>
      <c r="K154" s="39">
        <f t="shared" si="111"/>
        <v>0</v>
      </c>
      <c r="L154" s="39"/>
      <c r="M154" s="39"/>
      <c r="N154" s="39"/>
      <c r="O154" s="39">
        <f t="shared" si="112"/>
        <v>0</v>
      </c>
      <c r="P154" s="39">
        <f t="shared" si="113"/>
        <v>0</v>
      </c>
      <c r="Q154" s="39">
        <f t="shared" si="114"/>
        <v>0</v>
      </c>
      <c r="R154" s="39"/>
      <c r="S154" s="39"/>
      <c r="T154" s="39"/>
      <c r="U154" s="39">
        <f t="shared" si="156"/>
        <v>0</v>
      </c>
      <c r="V154" s="39">
        <f t="shared" si="157"/>
        <v>0</v>
      </c>
      <c r="W154" s="39">
        <f t="shared" si="158"/>
        <v>0</v>
      </c>
      <c r="X154" s="47"/>
      <c r="Y154" s="47"/>
      <c r="Z154" s="47"/>
    </row>
    <row r="155" spans="1:26" ht="79.5" hidden="1" customHeight="1" x14ac:dyDescent="0.25">
      <c r="A155" s="26" t="s">
        <v>61</v>
      </c>
      <c r="B155" s="27" t="s">
        <v>60</v>
      </c>
      <c r="C155" s="39"/>
      <c r="D155" s="39"/>
      <c r="E155" s="39"/>
      <c r="F155" s="39"/>
      <c r="G155" s="39"/>
      <c r="H155" s="39"/>
      <c r="I155" s="39">
        <f t="shared" si="105"/>
        <v>0</v>
      </c>
      <c r="J155" s="39">
        <f t="shared" si="110"/>
        <v>0</v>
      </c>
      <c r="K155" s="39">
        <f t="shared" si="111"/>
        <v>0</v>
      </c>
      <c r="L155" s="39"/>
      <c r="M155" s="39"/>
      <c r="N155" s="39"/>
      <c r="O155" s="39">
        <f t="shared" si="112"/>
        <v>0</v>
      </c>
      <c r="P155" s="39">
        <f t="shared" si="113"/>
        <v>0</v>
      </c>
      <c r="Q155" s="39">
        <f t="shared" si="114"/>
        <v>0</v>
      </c>
      <c r="R155" s="39"/>
      <c r="S155" s="39"/>
      <c r="T155" s="39"/>
      <c r="U155" s="39">
        <f t="shared" si="156"/>
        <v>0</v>
      </c>
      <c r="V155" s="39">
        <f t="shared" si="157"/>
        <v>0</v>
      </c>
      <c r="W155" s="39">
        <f t="shared" si="158"/>
        <v>0</v>
      </c>
      <c r="X155" s="47"/>
      <c r="Y155" s="47"/>
      <c r="Z155" s="47"/>
    </row>
    <row r="156" spans="1:26" ht="65.25" customHeight="1" x14ac:dyDescent="0.25">
      <c r="A156" s="26" t="s">
        <v>59</v>
      </c>
      <c r="B156" s="27" t="s">
        <v>58</v>
      </c>
      <c r="C156" s="39">
        <v>68354.899999999994</v>
      </c>
      <c r="D156" s="39">
        <v>68354.899999999994</v>
      </c>
      <c r="E156" s="39">
        <v>75393.7</v>
      </c>
      <c r="F156" s="39"/>
      <c r="G156" s="39"/>
      <c r="H156" s="39"/>
      <c r="I156" s="39">
        <f t="shared" si="105"/>
        <v>-68354.899999999994</v>
      </c>
      <c r="J156" s="39">
        <f t="shared" si="110"/>
        <v>-68354.899999999994</v>
      </c>
      <c r="K156" s="39">
        <f t="shared" si="111"/>
        <v>-75393.7</v>
      </c>
      <c r="L156" s="39"/>
      <c r="M156" s="39"/>
      <c r="N156" s="39"/>
      <c r="O156" s="39">
        <f t="shared" si="112"/>
        <v>0</v>
      </c>
      <c r="P156" s="39">
        <f t="shared" si="113"/>
        <v>0</v>
      </c>
      <c r="Q156" s="39">
        <f t="shared" si="114"/>
        <v>0</v>
      </c>
      <c r="R156" s="39"/>
      <c r="S156" s="39"/>
      <c r="T156" s="39"/>
      <c r="U156" s="39">
        <f t="shared" si="156"/>
        <v>0</v>
      </c>
      <c r="V156" s="39">
        <f t="shared" si="157"/>
        <v>0</v>
      </c>
      <c r="W156" s="39">
        <f t="shared" si="158"/>
        <v>0</v>
      </c>
      <c r="X156" s="47"/>
      <c r="Y156" s="47"/>
      <c r="Z156" s="47"/>
    </row>
    <row r="157" spans="1:26" ht="35.25" customHeight="1" x14ac:dyDescent="0.25">
      <c r="A157" s="26" t="s">
        <v>57</v>
      </c>
      <c r="B157" s="27" t="s">
        <v>56</v>
      </c>
      <c r="C157" s="39">
        <v>10763.3</v>
      </c>
      <c r="D157" s="39">
        <v>7367.33</v>
      </c>
      <c r="E157" s="39">
        <v>6817.6</v>
      </c>
      <c r="F157" s="39"/>
      <c r="G157" s="39"/>
      <c r="H157" s="39"/>
      <c r="I157" s="39">
        <f t="shared" si="105"/>
        <v>-10763.3</v>
      </c>
      <c r="J157" s="39">
        <f t="shared" si="110"/>
        <v>-7367.33</v>
      </c>
      <c r="K157" s="39">
        <f t="shared" si="111"/>
        <v>-6817.6</v>
      </c>
      <c r="L157" s="39"/>
      <c r="M157" s="39"/>
      <c r="N157" s="39"/>
      <c r="O157" s="39">
        <f t="shared" si="112"/>
        <v>0</v>
      </c>
      <c r="P157" s="39">
        <f t="shared" si="113"/>
        <v>0</v>
      </c>
      <c r="Q157" s="39">
        <f t="shared" si="114"/>
        <v>0</v>
      </c>
      <c r="R157" s="39"/>
      <c r="S157" s="39"/>
      <c r="T157" s="39"/>
      <c r="U157" s="39">
        <f t="shared" si="156"/>
        <v>0</v>
      </c>
      <c r="V157" s="39">
        <f t="shared" si="157"/>
        <v>0</v>
      </c>
      <c r="W157" s="39">
        <f t="shared" si="158"/>
        <v>0</v>
      </c>
      <c r="X157" s="47"/>
      <c r="Y157" s="47"/>
      <c r="Z157" s="47"/>
    </row>
    <row r="158" spans="1:26" ht="38.25" customHeight="1" x14ac:dyDescent="0.25">
      <c r="A158" s="26" t="s">
        <v>55</v>
      </c>
      <c r="B158" s="27" t="s">
        <v>54</v>
      </c>
      <c r="C158" s="42">
        <f>SUM(C159:C160)</f>
        <v>12810.060000000001</v>
      </c>
      <c r="D158" s="42">
        <f t="shared" ref="D158:H158" si="189">SUM(D159:D160)</f>
        <v>113419.98999999999</v>
      </c>
      <c r="E158" s="42">
        <f t="shared" si="189"/>
        <v>0</v>
      </c>
      <c r="F158" s="42">
        <f>SUM(F159:F160)</f>
        <v>0</v>
      </c>
      <c r="G158" s="42">
        <f t="shared" si="189"/>
        <v>0</v>
      </c>
      <c r="H158" s="42">
        <f t="shared" si="189"/>
        <v>0</v>
      </c>
      <c r="I158" s="42">
        <f t="shared" si="105"/>
        <v>-12810.060000000001</v>
      </c>
      <c r="J158" s="42">
        <f t="shared" si="110"/>
        <v>-113419.98999999999</v>
      </c>
      <c r="K158" s="42">
        <f t="shared" si="111"/>
        <v>0</v>
      </c>
      <c r="L158" s="42">
        <f>SUM(L159:L160)</f>
        <v>0</v>
      </c>
      <c r="M158" s="42">
        <f t="shared" ref="M158:N158" si="190">SUM(M159:M160)</f>
        <v>0</v>
      </c>
      <c r="N158" s="42">
        <f t="shared" si="190"/>
        <v>0</v>
      </c>
      <c r="O158" s="42">
        <f t="shared" si="112"/>
        <v>0</v>
      </c>
      <c r="P158" s="42">
        <f t="shared" si="113"/>
        <v>0</v>
      </c>
      <c r="Q158" s="42">
        <f t="shared" si="114"/>
        <v>0</v>
      </c>
      <c r="R158" s="42">
        <f>SUM(R159:R160)</f>
        <v>0</v>
      </c>
      <c r="S158" s="42">
        <f t="shared" ref="S158:T158" si="191">SUM(S159:S160)</f>
        <v>0</v>
      </c>
      <c r="T158" s="42">
        <f t="shared" si="191"/>
        <v>0</v>
      </c>
      <c r="U158" s="42">
        <f t="shared" si="156"/>
        <v>0</v>
      </c>
      <c r="V158" s="42">
        <f t="shared" si="157"/>
        <v>0</v>
      </c>
      <c r="W158" s="42">
        <f t="shared" si="158"/>
        <v>0</v>
      </c>
      <c r="X158" s="47"/>
      <c r="Y158" s="47"/>
      <c r="Z158" s="47"/>
    </row>
    <row r="159" spans="1:26" s="13" customFormat="1" ht="36.75" customHeight="1" x14ac:dyDescent="0.25">
      <c r="A159" s="25"/>
      <c r="B159" s="55" t="s">
        <v>297</v>
      </c>
      <c r="C159" s="40">
        <v>530.27</v>
      </c>
      <c r="D159" s="40">
        <v>533.79</v>
      </c>
      <c r="E159" s="40">
        <v>0</v>
      </c>
      <c r="F159" s="40"/>
      <c r="G159" s="40"/>
      <c r="H159" s="40"/>
      <c r="I159" s="40">
        <f t="shared" ref="I159:I220" si="192">F159-C159</f>
        <v>-530.27</v>
      </c>
      <c r="J159" s="40">
        <f t="shared" si="110"/>
        <v>-533.79</v>
      </c>
      <c r="K159" s="40">
        <f t="shared" si="111"/>
        <v>0</v>
      </c>
      <c r="L159" s="40"/>
      <c r="M159" s="40"/>
      <c r="N159" s="40"/>
      <c r="O159" s="40">
        <f t="shared" si="112"/>
        <v>0</v>
      </c>
      <c r="P159" s="40">
        <f t="shared" si="113"/>
        <v>0</v>
      </c>
      <c r="Q159" s="40">
        <f t="shared" si="114"/>
        <v>0</v>
      </c>
      <c r="R159" s="40"/>
      <c r="S159" s="40"/>
      <c r="T159" s="40"/>
      <c r="U159" s="40">
        <f t="shared" si="156"/>
        <v>0</v>
      </c>
      <c r="V159" s="40">
        <f t="shared" si="157"/>
        <v>0</v>
      </c>
      <c r="W159" s="40">
        <f t="shared" si="158"/>
        <v>0</v>
      </c>
      <c r="X159" s="33"/>
      <c r="Y159" s="33"/>
      <c r="Z159" s="33"/>
    </row>
    <row r="160" spans="1:26" s="13" customFormat="1" ht="36.75" customHeight="1" x14ac:dyDescent="0.25">
      <c r="A160" s="25"/>
      <c r="B160" s="67" t="s">
        <v>358</v>
      </c>
      <c r="C160" s="40">
        <v>12279.79</v>
      </c>
      <c r="D160" s="40">
        <v>112886.2</v>
      </c>
      <c r="E160" s="40">
        <v>0</v>
      </c>
      <c r="F160" s="40"/>
      <c r="G160" s="40"/>
      <c r="H160" s="40"/>
      <c r="I160" s="40">
        <f t="shared" si="192"/>
        <v>-12279.79</v>
      </c>
      <c r="J160" s="40">
        <f t="shared" si="110"/>
        <v>-112886.2</v>
      </c>
      <c r="K160" s="40">
        <f t="shared" si="111"/>
        <v>0</v>
      </c>
      <c r="L160" s="40"/>
      <c r="M160" s="40"/>
      <c r="N160" s="40"/>
      <c r="O160" s="40">
        <f t="shared" si="112"/>
        <v>0</v>
      </c>
      <c r="P160" s="40">
        <f t="shared" si="113"/>
        <v>0</v>
      </c>
      <c r="Q160" s="40">
        <f t="shared" si="114"/>
        <v>0</v>
      </c>
      <c r="R160" s="40"/>
      <c r="S160" s="40"/>
      <c r="T160" s="40"/>
      <c r="U160" s="40">
        <f t="shared" ref="U160:U221" si="193">R160-L160</f>
        <v>0</v>
      </c>
      <c r="V160" s="40">
        <f t="shared" ref="V160:V221" si="194">S160-M160</f>
        <v>0</v>
      </c>
      <c r="W160" s="40">
        <f t="shared" ref="W160:W221" si="195">T160-N160</f>
        <v>0</v>
      </c>
      <c r="X160" s="33"/>
      <c r="Y160" s="33"/>
      <c r="Z160" s="33"/>
    </row>
    <row r="161" spans="1:26" ht="39" customHeight="1" x14ac:dyDescent="0.25">
      <c r="A161" s="26" t="s">
        <v>53</v>
      </c>
      <c r="B161" s="27" t="s">
        <v>52</v>
      </c>
      <c r="C161" s="39">
        <f t="shared" ref="C161:E161" si="196">SUM(C162:C166)</f>
        <v>273597.28999999998</v>
      </c>
      <c r="D161" s="39">
        <f t="shared" si="196"/>
        <v>59200</v>
      </c>
      <c r="E161" s="39">
        <f t="shared" si="196"/>
        <v>0</v>
      </c>
      <c r="F161" s="39">
        <f>SUM(F162:F168)</f>
        <v>0</v>
      </c>
      <c r="G161" s="39">
        <f>SUM(G162:G168)</f>
        <v>0</v>
      </c>
      <c r="H161" s="39">
        <f>SUM(H162:H168)</f>
        <v>0</v>
      </c>
      <c r="I161" s="39">
        <f t="shared" si="192"/>
        <v>-273597.28999999998</v>
      </c>
      <c r="J161" s="39">
        <f t="shared" si="110"/>
        <v>-59200</v>
      </c>
      <c r="K161" s="39">
        <f t="shared" si="111"/>
        <v>0</v>
      </c>
      <c r="L161" s="39">
        <f>SUM(L162:L168)</f>
        <v>0</v>
      </c>
      <c r="M161" s="39">
        <f>SUM(M162:M168)</f>
        <v>0</v>
      </c>
      <c r="N161" s="39">
        <f>SUM(N162:N168)</f>
        <v>0</v>
      </c>
      <c r="O161" s="39">
        <f t="shared" si="112"/>
        <v>0</v>
      </c>
      <c r="P161" s="39">
        <f t="shared" si="113"/>
        <v>0</v>
      </c>
      <c r="Q161" s="39">
        <f t="shared" si="114"/>
        <v>0</v>
      </c>
      <c r="R161" s="39">
        <f>SUM(R162:R168)</f>
        <v>0</v>
      </c>
      <c r="S161" s="39">
        <f>SUM(S162:S168)</f>
        <v>0</v>
      </c>
      <c r="T161" s="39">
        <f>SUM(T162:T168)</f>
        <v>0</v>
      </c>
      <c r="U161" s="39">
        <f t="shared" si="193"/>
        <v>0</v>
      </c>
      <c r="V161" s="39">
        <f t="shared" si="194"/>
        <v>0</v>
      </c>
      <c r="W161" s="39">
        <f t="shared" si="195"/>
        <v>0</v>
      </c>
      <c r="X161" s="47"/>
      <c r="Y161" s="47"/>
      <c r="Z161" s="47"/>
    </row>
    <row r="162" spans="1:26" s="13" customFormat="1" ht="52.5" customHeight="1" x14ac:dyDescent="0.25">
      <c r="A162" s="25"/>
      <c r="B162" s="87" t="s">
        <v>315</v>
      </c>
      <c r="C162" s="40">
        <v>260209.61</v>
      </c>
      <c r="D162" s="40">
        <v>0</v>
      </c>
      <c r="E162" s="40">
        <v>0</v>
      </c>
      <c r="F162" s="40"/>
      <c r="G162" s="40"/>
      <c r="H162" s="40"/>
      <c r="I162" s="40">
        <f t="shared" si="192"/>
        <v>-260209.61</v>
      </c>
      <c r="J162" s="40">
        <f t="shared" ref="J162:J223" si="197">G162-D162</f>
        <v>0</v>
      </c>
      <c r="K162" s="40">
        <f t="shared" ref="K162:K223" si="198">H162-E162</f>
        <v>0</v>
      </c>
      <c r="L162" s="40"/>
      <c r="M162" s="40"/>
      <c r="N162" s="40"/>
      <c r="O162" s="40">
        <f t="shared" ref="O162:O223" si="199">L162-F162</f>
        <v>0</v>
      </c>
      <c r="P162" s="40">
        <f t="shared" ref="P162:P223" si="200">M162-G162</f>
        <v>0</v>
      </c>
      <c r="Q162" s="40">
        <f t="shared" ref="Q162:Q223" si="201">N162-H162</f>
        <v>0</v>
      </c>
      <c r="R162" s="40"/>
      <c r="S162" s="40"/>
      <c r="T162" s="40"/>
      <c r="U162" s="40">
        <f t="shared" si="193"/>
        <v>0</v>
      </c>
      <c r="V162" s="40">
        <f t="shared" si="194"/>
        <v>0</v>
      </c>
      <c r="W162" s="40">
        <f t="shared" si="195"/>
        <v>0</v>
      </c>
      <c r="X162" s="33"/>
      <c r="Y162" s="33"/>
      <c r="Z162" s="33"/>
    </row>
    <row r="163" spans="1:26" s="13" customFormat="1" ht="66.75" customHeight="1" x14ac:dyDescent="0.25">
      <c r="A163" s="25"/>
      <c r="B163" s="87" t="s">
        <v>354</v>
      </c>
      <c r="C163" s="40">
        <v>0</v>
      </c>
      <c r="D163" s="40">
        <v>59200</v>
      </c>
      <c r="E163" s="40">
        <v>0</v>
      </c>
      <c r="F163" s="40"/>
      <c r="G163" s="40"/>
      <c r="H163" s="40"/>
      <c r="I163" s="40">
        <f t="shared" si="192"/>
        <v>0</v>
      </c>
      <c r="J163" s="40">
        <f t="shared" si="197"/>
        <v>-59200</v>
      </c>
      <c r="K163" s="40">
        <f t="shared" si="198"/>
        <v>0</v>
      </c>
      <c r="L163" s="40"/>
      <c r="M163" s="40"/>
      <c r="N163" s="40"/>
      <c r="O163" s="40">
        <f t="shared" si="199"/>
        <v>0</v>
      </c>
      <c r="P163" s="40">
        <f t="shared" si="200"/>
        <v>0</v>
      </c>
      <c r="Q163" s="40">
        <f t="shared" si="201"/>
        <v>0</v>
      </c>
      <c r="R163" s="40"/>
      <c r="S163" s="40"/>
      <c r="T163" s="40"/>
      <c r="U163" s="40">
        <f t="shared" si="193"/>
        <v>0</v>
      </c>
      <c r="V163" s="40">
        <f t="shared" si="194"/>
        <v>0</v>
      </c>
      <c r="W163" s="40">
        <f t="shared" si="195"/>
        <v>0</v>
      </c>
      <c r="X163" s="33"/>
      <c r="Y163" s="33"/>
      <c r="Z163" s="33"/>
    </row>
    <row r="164" spans="1:26" s="13" customFormat="1" ht="37.5" customHeight="1" x14ac:dyDescent="0.25">
      <c r="A164" s="25"/>
      <c r="B164" s="87" t="s">
        <v>360</v>
      </c>
      <c r="C164" s="40">
        <v>10626</v>
      </c>
      <c r="D164" s="40">
        <v>0</v>
      </c>
      <c r="E164" s="40">
        <v>0</v>
      </c>
      <c r="F164" s="40"/>
      <c r="G164" s="40"/>
      <c r="H164" s="40"/>
      <c r="I164" s="40">
        <f t="shared" si="192"/>
        <v>-10626</v>
      </c>
      <c r="J164" s="40">
        <f t="shared" si="197"/>
        <v>0</v>
      </c>
      <c r="K164" s="40">
        <f t="shared" si="198"/>
        <v>0</v>
      </c>
      <c r="L164" s="40"/>
      <c r="M164" s="40"/>
      <c r="N164" s="40"/>
      <c r="O164" s="40">
        <f t="shared" si="199"/>
        <v>0</v>
      </c>
      <c r="P164" s="40">
        <f t="shared" si="200"/>
        <v>0</v>
      </c>
      <c r="Q164" s="40">
        <f t="shared" si="201"/>
        <v>0</v>
      </c>
      <c r="R164" s="40"/>
      <c r="S164" s="40"/>
      <c r="T164" s="40"/>
      <c r="U164" s="40">
        <f t="shared" si="193"/>
        <v>0</v>
      </c>
      <c r="V164" s="40">
        <f t="shared" si="194"/>
        <v>0</v>
      </c>
      <c r="W164" s="40">
        <f t="shared" si="195"/>
        <v>0</v>
      </c>
      <c r="X164" s="33"/>
      <c r="Y164" s="33"/>
      <c r="Z164" s="33"/>
    </row>
    <row r="165" spans="1:26" s="13" customFormat="1" ht="24.75" customHeight="1" x14ac:dyDescent="0.25">
      <c r="A165" s="25"/>
      <c r="B165" s="87" t="s">
        <v>316</v>
      </c>
      <c r="C165" s="40">
        <v>2761.68</v>
      </c>
      <c r="D165" s="40">
        <v>0</v>
      </c>
      <c r="E165" s="40">
        <v>0</v>
      </c>
      <c r="F165" s="40"/>
      <c r="G165" s="40"/>
      <c r="H165" s="40"/>
      <c r="I165" s="40">
        <f t="shared" si="192"/>
        <v>-2761.68</v>
      </c>
      <c r="J165" s="40">
        <f t="shared" si="197"/>
        <v>0</v>
      </c>
      <c r="K165" s="40">
        <f t="shared" si="198"/>
        <v>0</v>
      </c>
      <c r="L165" s="40"/>
      <c r="M165" s="40"/>
      <c r="N165" s="40"/>
      <c r="O165" s="40">
        <f t="shared" si="199"/>
        <v>0</v>
      </c>
      <c r="P165" s="40">
        <f t="shared" si="200"/>
        <v>0</v>
      </c>
      <c r="Q165" s="40">
        <f t="shared" si="201"/>
        <v>0</v>
      </c>
      <c r="R165" s="40"/>
      <c r="S165" s="40"/>
      <c r="T165" s="40"/>
      <c r="U165" s="40">
        <f t="shared" si="193"/>
        <v>0</v>
      </c>
      <c r="V165" s="40">
        <f t="shared" si="194"/>
        <v>0</v>
      </c>
      <c r="W165" s="40">
        <f t="shared" si="195"/>
        <v>0</v>
      </c>
      <c r="X165" s="33"/>
      <c r="Y165" s="33"/>
      <c r="Z165" s="33"/>
    </row>
    <row r="166" spans="1:26" s="13" customFormat="1" ht="35.25" hidden="1" customHeight="1" x14ac:dyDescent="0.25">
      <c r="A166" s="25"/>
      <c r="B166" s="55"/>
      <c r="C166" s="40"/>
      <c r="D166" s="40"/>
      <c r="E166" s="40"/>
      <c r="F166" s="40"/>
      <c r="G166" s="40"/>
      <c r="H166" s="40"/>
      <c r="I166" s="40">
        <f t="shared" si="192"/>
        <v>0</v>
      </c>
      <c r="J166" s="40">
        <f t="shared" si="197"/>
        <v>0</v>
      </c>
      <c r="K166" s="40">
        <f t="shared" si="198"/>
        <v>0</v>
      </c>
      <c r="L166" s="40"/>
      <c r="M166" s="40"/>
      <c r="N166" s="40"/>
      <c r="O166" s="40">
        <f t="shared" si="199"/>
        <v>0</v>
      </c>
      <c r="P166" s="40">
        <f t="shared" si="200"/>
        <v>0</v>
      </c>
      <c r="Q166" s="40">
        <f t="shared" si="201"/>
        <v>0</v>
      </c>
      <c r="R166" s="40"/>
      <c r="S166" s="40"/>
      <c r="T166" s="40"/>
      <c r="U166" s="40">
        <f t="shared" si="193"/>
        <v>0</v>
      </c>
      <c r="V166" s="40">
        <f t="shared" si="194"/>
        <v>0</v>
      </c>
      <c r="W166" s="40">
        <f t="shared" si="195"/>
        <v>0</v>
      </c>
      <c r="X166" s="33"/>
      <c r="Y166" s="33"/>
      <c r="Z166" s="33"/>
    </row>
    <row r="167" spans="1:26" s="13" customFormat="1" ht="35.25" hidden="1" customHeight="1" x14ac:dyDescent="0.25">
      <c r="A167" s="25"/>
      <c r="B167" s="67"/>
      <c r="C167" s="40"/>
      <c r="D167" s="40"/>
      <c r="E167" s="40"/>
      <c r="F167" s="40"/>
      <c r="G167" s="40"/>
      <c r="H167" s="40"/>
      <c r="I167" s="40">
        <f t="shared" si="192"/>
        <v>0</v>
      </c>
      <c r="J167" s="40">
        <f t="shared" si="197"/>
        <v>0</v>
      </c>
      <c r="K167" s="40">
        <f t="shared" si="198"/>
        <v>0</v>
      </c>
      <c r="L167" s="40"/>
      <c r="M167" s="40"/>
      <c r="N167" s="40"/>
      <c r="O167" s="40">
        <f t="shared" si="199"/>
        <v>0</v>
      </c>
      <c r="P167" s="40">
        <f t="shared" si="200"/>
        <v>0</v>
      </c>
      <c r="Q167" s="40">
        <f t="shared" si="201"/>
        <v>0</v>
      </c>
      <c r="R167" s="40"/>
      <c r="S167" s="40"/>
      <c r="T167" s="40"/>
      <c r="U167" s="40">
        <f t="shared" si="193"/>
        <v>0</v>
      </c>
      <c r="V167" s="40">
        <f t="shared" si="194"/>
        <v>0</v>
      </c>
      <c r="W167" s="40">
        <f t="shared" si="195"/>
        <v>0</v>
      </c>
      <c r="X167" s="33"/>
      <c r="Y167" s="33"/>
      <c r="Z167" s="33"/>
    </row>
    <row r="168" spans="1:26" s="13" customFormat="1" ht="35.25" hidden="1" customHeight="1" x14ac:dyDescent="0.25">
      <c r="A168" s="25"/>
      <c r="B168" s="67"/>
      <c r="C168" s="40"/>
      <c r="D168" s="40"/>
      <c r="E168" s="40"/>
      <c r="F168" s="40"/>
      <c r="G168" s="40"/>
      <c r="H168" s="40"/>
      <c r="I168" s="40">
        <f t="shared" si="192"/>
        <v>0</v>
      </c>
      <c r="J168" s="40">
        <f t="shared" si="197"/>
        <v>0</v>
      </c>
      <c r="K168" s="40">
        <f t="shared" si="198"/>
        <v>0</v>
      </c>
      <c r="L168" s="40"/>
      <c r="M168" s="40"/>
      <c r="N168" s="40"/>
      <c r="O168" s="40">
        <f t="shared" si="199"/>
        <v>0</v>
      </c>
      <c r="P168" s="40">
        <f t="shared" si="200"/>
        <v>0</v>
      </c>
      <c r="Q168" s="40">
        <f t="shared" si="201"/>
        <v>0</v>
      </c>
      <c r="R168" s="40"/>
      <c r="S168" s="40"/>
      <c r="T168" s="40"/>
      <c r="U168" s="40">
        <f t="shared" si="193"/>
        <v>0</v>
      </c>
      <c r="V168" s="40">
        <f t="shared" si="194"/>
        <v>0</v>
      </c>
      <c r="W168" s="40">
        <f t="shared" si="195"/>
        <v>0</v>
      </c>
      <c r="X168" s="33"/>
      <c r="Y168" s="33"/>
      <c r="Z168" s="33"/>
    </row>
    <row r="169" spans="1:26" ht="36" hidden="1" customHeight="1" x14ac:dyDescent="0.25">
      <c r="A169" s="26" t="s">
        <v>51</v>
      </c>
      <c r="B169" s="27" t="s">
        <v>50</v>
      </c>
      <c r="C169" s="39">
        <f>SUM(C170:C171)</f>
        <v>0</v>
      </c>
      <c r="D169" s="39">
        <f t="shared" ref="D169:H169" si="202">SUM(D170:D171)</f>
        <v>0</v>
      </c>
      <c r="E169" s="39">
        <f t="shared" si="202"/>
        <v>0</v>
      </c>
      <c r="F169" s="39">
        <f t="shared" si="202"/>
        <v>0</v>
      </c>
      <c r="G169" s="39">
        <f t="shared" si="202"/>
        <v>0</v>
      </c>
      <c r="H169" s="39">
        <f t="shared" si="202"/>
        <v>0</v>
      </c>
      <c r="I169" s="39">
        <f t="shared" si="192"/>
        <v>0</v>
      </c>
      <c r="J169" s="39">
        <f t="shared" si="197"/>
        <v>0</v>
      </c>
      <c r="K169" s="39">
        <f t="shared" si="198"/>
        <v>0</v>
      </c>
      <c r="L169" s="39">
        <f t="shared" ref="L169" si="203">SUM(L170:L171)</f>
        <v>0</v>
      </c>
      <c r="M169" s="39">
        <f t="shared" ref="M169" si="204">SUM(M170:M171)</f>
        <v>0</v>
      </c>
      <c r="N169" s="39">
        <f t="shared" ref="N169" si="205">SUM(N170:N171)</f>
        <v>0</v>
      </c>
      <c r="O169" s="39">
        <f t="shared" si="199"/>
        <v>0</v>
      </c>
      <c r="P169" s="39">
        <f t="shared" si="200"/>
        <v>0</v>
      </c>
      <c r="Q169" s="39">
        <f t="shared" si="201"/>
        <v>0</v>
      </c>
      <c r="R169" s="39">
        <f t="shared" ref="R169" si="206">SUM(R170:R171)</f>
        <v>0</v>
      </c>
      <c r="S169" s="39">
        <f t="shared" ref="S169" si="207">SUM(S170:S171)</f>
        <v>0</v>
      </c>
      <c r="T169" s="39">
        <f t="shared" ref="T169" si="208">SUM(T170:T171)</f>
        <v>0</v>
      </c>
      <c r="U169" s="39">
        <f t="shared" si="193"/>
        <v>0</v>
      </c>
      <c r="V169" s="39">
        <f t="shared" si="194"/>
        <v>0</v>
      </c>
      <c r="W169" s="39">
        <f t="shared" si="195"/>
        <v>0</v>
      </c>
      <c r="X169" s="47"/>
      <c r="Y169" s="47"/>
      <c r="Z169" s="47"/>
    </row>
    <row r="170" spans="1:26" s="13" customFormat="1" ht="36" hidden="1" customHeight="1" x14ac:dyDescent="0.25">
      <c r="A170" s="25"/>
      <c r="B170" s="87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33"/>
      <c r="Y170" s="33"/>
      <c r="Z170" s="33"/>
    </row>
    <row r="171" spans="1:26" s="13" customFormat="1" ht="36" hidden="1" customHeight="1" x14ac:dyDescent="0.25">
      <c r="A171" s="25"/>
      <c r="B171" s="87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33"/>
      <c r="Y171" s="33"/>
      <c r="Z171" s="33"/>
    </row>
    <row r="172" spans="1:26" ht="36" hidden="1" customHeight="1" x14ac:dyDescent="0.25">
      <c r="A172" s="26" t="s">
        <v>307</v>
      </c>
      <c r="B172" s="27" t="s">
        <v>306</v>
      </c>
      <c r="C172" s="39"/>
      <c r="D172" s="39"/>
      <c r="E172" s="39"/>
      <c r="F172" s="39"/>
      <c r="G172" s="39"/>
      <c r="H172" s="39"/>
      <c r="I172" s="39">
        <f t="shared" si="192"/>
        <v>0</v>
      </c>
      <c r="J172" s="39">
        <f t="shared" si="197"/>
        <v>0</v>
      </c>
      <c r="K172" s="39">
        <f t="shared" si="198"/>
        <v>0</v>
      </c>
      <c r="L172" s="39"/>
      <c r="M172" s="39"/>
      <c r="N172" s="39"/>
      <c r="O172" s="39">
        <f t="shared" si="199"/>
        <v>0</v>
      </c>
      <c r="P172" s="39">
        <f t="shared" si="200"/>
        <v>0</v>
      </c>
      <c r="Q172" s="39">
        <f t="shared" si="201"/>
        <v>0</v>
      </c>
      <c r="R172" s="39"/>
      <c r="S172" s="39"/>
      <c r="T172" s="39"/>
      <c r="U172" s="39">
        <f t="shared" si="193"/>
        <v>0</v>
      </c>
      <c r="V172" s="39">
        <f t="shared" si="194"/>
        <v>0</v>
      </c>
      <c r="W172" s="39">
        <f t="shared" si="195"/>
        <v>0</v>
      </c>
      <c r="X172" s="47"/>
      <c r="Y172" s="47"/>
      <c r="Z172" s="47"/>
    </row>
    <row r="173" spans="1:26" ht="39" customHeight="1" x14ac:dyDescent="0.25">
      <c r="A173" s="26" t="s">
        <v>49</v>
      </c>
      <c r="B173" s="27" t="s">
        <v>41</v>
      </c>
      <c r="C173" s="39">
        <f t="shared" ref="C173:H173" si="209">C174+C176+C178+C180+C182+C184</f>
        <v>863372.82000000007</v>
      </c>
      <c r="D173" s="39">
        <f t="shared" si="209"/>
        <v>548462.12</v>
      </c>
      <c r="E173" s="39">
        <f t="shared" si="209"/>
        <v>451172</v>
      </c>
      <c r="F173" s="39">
        <f t="shared" si="209"/>
        <v>0</v>
      </c>
      <c r="G173" s="39">
        <f t="shared" si="209"/>
        <v>0</v>
      </c>
      <c r="H173" s="39">
        <f t="shared" si="209"/>
        <v>0</v>
      </c>
      <c r="I173" s="39">
        <f t="shared" si="192"/>
        <v>-863372.82000000007</v>
      </c>
      <c r="J173" s="39">
        <f t="shared" si="197"/>
        <v>-548462.12</v>
      </c>
      <c r="K173" s="39">
        <f t="shared" si="198"/>
        <v>-451172</v>
      </c>
      <c r="L173" s="39">
        <f t="shared" ref="L173:N173" si="210">L174+L176+L178+L180+L182+L184</f>
        <v>0</v>
      </c>
      <c r="M173" s="39">
        <f t="shared" si="210"/>
        <v>0</v>
      </c>
      <c r="N173" s="39">
        <f t="shared" si="210"/>
        <v>0</v>
      </c>
      <c r="O173" s="39">
        <f t="shared" si="199"/>
        <v>0</v>
      </c>
      <c r="P173" s="39">
        <f t="shared" si="200"/>
        <v>0</v>
      </c>
      <c r="Q173" s="39">
        <f t="shared" si="201"/>
        <v>0</v>
      </c>
      <c r="R173" s="39">
        <f t="shared" ref="R173:T173" si="211">R174+R176+R178+R180+R182+R184</f>
        <v>0</v>
      </c>
      <c r="S173" s="39">
        <f t="shared" si="211"/>
        <v>0</v>
      </c>
      <c r="T173" s="39">
        <f t="shared" si="211"/>
        <v>0</v>
      </c>
      <c r="U173" s="39">
        <f t="shared" si="193"/>
        <v>0</v>
      </c>
      <c r="V173" s="39">
        <f t="shared" si="194"/>
        <v>0</v>
      </c>
      <c r="W173" s="39">
        <f t="shared" si="195"/>
        <v>0</v>
      </c>
      <c r="X173" s="47"/>
      <c r="Y173" s="47"/>
      <c r="Z173" s="47"/>
    </row>
    <row r="174" spans="1:26" ht="35.25" customHeight="1" x14ac:dyDescent="0.25">
      <c r="A174" s="26" t="s">
        <v>48</v>
      </c>
      <c r="B174" s="27" t="s">
        <v>47</v>
      </c>
      <c r="C174" s="39">
        <f t="shared" ref="C174:T174" si="212">C175</f>
        <v>0</v>
      </c>
      <c r="D174" s="39">
        <f t="shared" si="212"/>
        <v>26946.55</v>
      </c>
      <c r="E174" s="39">
        <f t="shared" si="212"/>
        <v>437450</v>
      </c>
      <c r="F174" s="39">
        <f t="shared" si="212"/>
        <v>0</v>
      </c>
      <c r="G174" s="39">
        <f t="shared" si="212"/>
        <v>0</v>
      </c>
      <c r="H174" s="39">
        <f t="shared" si="212"/>
        <v>0</v>
      </c>
      <c r="I174" s="39">
        <f t="shared" si="192"/>
        <v>0</v>
      </c>
      <c r="J174" s="39">
        <f t="shared" si="197"/>
        <v>-26946.55</v>
      </c>
      <c r="K174" s="39">
        <f t="shared" si="198"/>
        <v>-437450</v>
      </c>
      <c r="L174" s="39">
        <f t="shared" si="212"/>
        <v>0</v>
      </c>
      <c r="M174" s="39">
        <f t="shared" si="212"/>
        <v>0</v>
      </c>
      <c r="N174" s="39">
        <f t="shared" si="212"/>
        <v>0</v>
      </c>
      <c r="O174" s="39">
        <f t="shared" si="199"/>
        <v>0</v>
      </c>
      <c r="P174" s="39">
        <f t="shared" si="200"/>
        <v>0</v>
      </c>
      <c r="Q174" s="39">
        <f t="shared" si="201"/>
        <v>0</v>
      </c>
      <c r="R174" s="39">
        <f t="shared" si="212"/>
        <v>0</v>
      </c>
      <c r="S174" s="39">
        <f t="shared" si="212"/>
        <v>0</v>
      </c>
      <c r="T174" s="39">
        <f t="shared" si="212"/>
        <v>0</v>
      </c>
      <c r="U174" s="39">
        <f t="shared" si="193"/>
        <v>0</v>
      </c>
      <c r="V174" s="39">
        <f t="shared" si="194"/>
        <v>0</v>
      </c>
      <c r="W174" s="39">
        <f t="shared" si="195"/>
        <v>0</v>
      </c>
      <c r="X174" s="47"/>
      <c r="Y174" s="47"/>
      <c r="Z174" s="47"/>
    </row>
    <row r="175" spans="1:26" s="13" customFormat="1" ht="33.75" customHeight="1" x14ac:dyDescent="0.25">
      <c r="A175" s="25"/>
      <c r="B175" s="56" t="s">
        <v>301</v>
      </c>
      <c r="C175" s="40">
        <v>0</v>
      </c>
      <c r="D175" s="40">
        <v>26946.55</v>
      </c>
      <c r="E175" s="40">
        <v>437450</v>
      </c>
      <c r="F175" s="40"/>
      <c r="G175" s="40"/>
      <c r="H175" s="40"/>
      <c r="I175" s="40">
        <f t="shared" si="192"/>
        <v>0</v>
      </c>
      <c r="J175" s="40">
        <f t="shared" si="197"/>
        <v>-26946.55</v>
      </c>
      <c r="K175" s="40">
        <f t="shared" si="198"/>
        <v>-437450</v>
      </c>
      <c r="L175" s="40"/>
      <c r="M175" s="40"/>
      <c r="N175" s="40"/>
      <c r="O175" s="40">
        <f t="shared" si="199"/>
        <v>0</v>
      </c>
      <c r="P175" s="40">
        <f t="shared" si="200"/>
        <v>0</v>
      </c>
      <c r="Q175" s="40">
        <f t="shared" si="201"/>
        <v>0</v>
      </c>
      <c r="R175" s="40"/>
      <c r="S175" s="40"/>
      <c r="T175" s="40"/>
      <c r="U175" s="40">
        <f t="shared" si="193"/>
        <v>0</v>
      </c>
      <c r="V175" s="40">
        <f t="shared" si="194"/>
        <v>0</v>
      </c>
      <c r="W175" s="40">
        <f t="shared" si="195"/>
        <v>0</v>
      </c>
      <c r="X175" s="33"/>
      <c r="Y175" s="33"/>
      <c r="Z175" s="33"/>
    </row>
    <row r="176" spans="1:26" ht="37.5" customHeight="1" x14ac:dyDescent="0.25">
      <c r="A176" s="26" t="s">
        <v>46</v>
      </c>
      <c r="B176" s="27" t="s">
        <v>41</v>
      </c>
      <c r="C176" s="39">
        <f t="shared" ref="C176:T176" si="213">C177</f>
        <v>346988.52</v>
      </c>
      <c r="D176" s="39">
        <f t="shared" si="213"/>
        <v>128250</v>
      </c>
      <c r="E176" s="39">
        <f t="shared" si="213"/>
        <v>0</v>
      </c>
      <c r="F176" s="39">
        <f t="shared" si="213"/>
        <v>0</v>
      </c>
      <c r="G176" s="39">
        <f t="shared" si="213"/>
        <v>0</v>
      </c>
      <c r="H176" s="39">
        <f t="shared" si="213"/>
        <v>0</v>
      </c>
      <c r="I176" s="39">
        <f t="shared" si="192"/>
        <v>-346988.52</v>
      </c>
      <c r="J176" s="39">
        <f t="shared" si="197"/>
        <v>-128250</v>
      </c>
      <c r="K176" s="39">
        <f t="shared" si="198"/>
        <v>0</v>
      </c>
      <c r="L176" s="39">
        <f t="shared" si="213"/>
        <v>0</v>
      </c>
      <c r="M176" s="39">
        <f t="shared" si="213"/>
        <v>0</v>
      </c>
      <c r="N176" s="39">
        <f t="shared" si="213"/>
        <v>0</v>
      </c>
      <c r="O176" s="39">
        <f t="shared" si="199"/>
        <v>0</v>
      </c>
      <c r="P176" s="39">
        <f t="shared" si="200"/>
        <v>0</v>
      </c>
      <c r="Q176" s="39">
        <f t="shared" si="201"/>
        <v>0</v>
      </c>
      <c r="R176" s="39">
        <f t="shared" si="213"/>
        <v>0</v>
      </c>
      <c r="S176" s="39">
        <f t="shared" si="213"/>
        <v>0</v>
      </c>
      <c r="T176" s="39">
        <f t="shared" si="213"/>
        <v>0</v>
      </c>
      <c r="U176" s="39">
        <f t="shared" si="193"/>
        <v>0</v>
      </c>
      <c r="V176" s="39">
        <f t="shared" si="194"/>
        <v>0</v>
      </c>
      <c r="W176" s="39">
        <f t="shared" si="195"/>
        <v>0</v>
      </c>
      <c r="X176" s="47"/>
      <c r="Y176" s="47"/>
      <c r="Z176" s="47"/>
    </row>
    <row r="177" spans="1:26" s="13" customFormat="1" ht="63.75" customHeight="1" x14ac:dyDescent="0.25">
      <c r="A177" s="25"/>
      <c r="B177" s="56" t="s">
        <v>294</v>
      </c>
      <c r="C177" s="40">
        <v>346988.52</v>
      </c>
      <c r="D177" s="40">
        <v>128250</v>
      </c>
      <c r="E177" s="40">
        <v>0</v>
      </c>
      <c r="F177" s="40"/>
      <c r="G177" s="40"/>
      <c r="H177" s="40"/>
      <c r="I177" s="40">
        <f t="shared" si="192"/>
        <v>-346988.52</v>
      </c>
      <c r="J177" s="40">
        <f t="shared" si="197"/>
        <v>-128250</v>
      </c>
      <c r="K177" s="40">
        <f t="shared" si="198"/>
        <v>0</v>
      </c>
      <c r="L177" s="40"/>
      <c r="M177" s="40"/>
      <c r="N177" s="40"/>
      <c r="O177" s="40">
        <f t="shared" si="199"/>
        <v>0</v>
      </c>
      <c r="P177" s="40">
        <f t="shared" si="200"/>
        <v>0</v>
      </c>
      <c r="Q177" s="40">
        <f t="shared" si="201"/>
        <v>0</v>
      </c>
      <c r="R177" s="40"/>
      <c r="S177" s="40"/>
      <c r="T177" s="40"/>
      <c r="U177" s="40">
        <f t="shared" si="193"/>
        <v>0</v>
      </c>
      <c r="V177" s="40">
        <f t="shared" si="194"/>
        <v>0</v>
      </c>
      <c r="W177" s="40">
        <f t="shared" si="195"/>
        <v>0</v>
      </c>
      <c r="X177" s="33"/>
      <c r="Y177" s="33"/>
      <c r="Z177" s="33"/>
    </row>
    <row r="178" spans="1:26" ht="36.75" customHeight="1" x14ac:dyDescent="0.25">
      <c r="A178" s="26" t="s">
        <v>45</v>
      </c>
      <c r="B178" s="27" t="s">
        <v>41</v>
      </c>
      <c r="C178" s="39">
        <f t="shared" ref="C178:T178" si="214">C179</f>
        <v>184230.55</v>
      </c>
      <c r="D178" s="39">
        <f t="shared" si="214"/>
        <v>168268.45</v>
      </c>
      <c r="E178" s="39">
        <f t="shared" si="214"/>
        <v>0</v>
      </c>
      <c r="F178" s="39">
        <f t="shared" si="214"/>
        <v>0</v>
      </c>
      <c r="G178" s="39">
        <f t="shared" si="214"/>
        <v>0</v>
      </c>
      <c r="H178" s="39">
        <f t="shared" si="214"/>
        <v>0</v>
      </c>
      <c r="I178" s="39">
        <f t="shared" si="192"/>
        <v>-184230.55</v>
      </c>
      <c r="J178" s="39">
        <f t="shared" si="197"/>
        <v>-168268.45</v>
      </c>
      <c r="K178" s="39">
        <f t="shared" si="198"/>
        <v>0</v>
      </c>
      <c r="L178" s="39">
        <f t="shared" si="214"/>
        <v>0</v>
      </c>
      <c r="M178" s="39">
        <f t="shared" si="214"/>
        <v>0</v>
      </c>
      <c r="N178" s="39">
        <f t="shared" si="214"/>
        <v>0</v>
      </c>
      <c r="O178" s="39">
        <f t="shared" si="199"/>
        <v>0</v>
      </c>
      <c r="P178" s="39">
        <f t="shared" si="200"/>
        <v>0</v>
      </c>
      <c r="Q178" s="39">
        <f t="shared" si="201"/>
        <v>0</v>
      </c>
      <c r="R178" s="39">
        <f t="shared" si="214"/>
        <v>0</v>
      </c>
      <c r="S178" s="39">
        <f t="shared" si="214"/>
        <v>0</v>
      </c>
      <c r="T178" s="39">
        <f t="shared" si="214"/>
        <v>0</v>
      </c>
      <c r="U178" s="39">
        <f t="shared" si="193"/>
        <v>0</v>
      </c>
      <c r="V178" s="39">
        <f t="shared" si="194"/>
        <v>0</v>
      </c>
      <c r="W178" s="39">
        <f t="shared" si="195"/>
        <v>0</v>
      </c>
      <c r="X178" s="47"/>
      <c r="Y178" s="47"/>
      <c r="Z178" s="47"/>
    </row>
    <row r="179" spans="1:26" s="13" customFormat="1" ht="66" customHeight="1" x14ac:dyDescent="0.25">
      <c r="A179" s="25"/>
      <c r="B179" s="56" t="s">
        <v>295</v>
      </c>
      <c r="C179" s="40">
        <v>184230.55</v>
      </c>
      <c r="D179" s="40">
        <v>168268.45</v>
      </c>
      <c r="E179" s="40">
        <v>0</v>
      </c>
      <c r="F179" s="40"/>
      <c r="G179" s="40"/>
      <c r="H179" s="40"/>
      <c r="I179" s="40">
        <f t="shared" si="192"/>
        <v>-184230.55</v>
      </c>
      <c r="J179" s="40">
        <f t="shared" si="197"/>
        <v>-168268.45</v>
      </c>
      <c r="K179" s="40">
        <f t="shared" si="198"/>
        <v>0</v>
      </c>
      <c r="L179" s="40"/>
      <c r="M179" s="40"/>
      <c r="N179" s="40"/>
      <c r="O179" s="40">
        <f t="shared" si="199"/>
        <v>0</v>
      </c>
      <c r="P179" s="40">
        <f t="shared" si="200"/>
        <v>0</v>
      </c>
      <c r="Q179" s="40">
        <f t="shared" si="201"/>
        <v>0</v>
      </c>
      <c r="R179" s="40"/>
      <c r="S179" s="40"/>
      <c r="T179" s="40"/>
      <c r="U179" s="40">
        <f t="shared" si="193"/>
        <v>0</v>
      </c>
      <c r="V179" s="40">
        <f t="shared" si="194"/>
        <v>0</v>
      </c>
      <c r="W179" s="40">
        <f t="shared" si="195"/>
        <v>0</v>
      </c>
      <c r="X179" s="33"/>
      <c r="Y179" s="33"/>
      <c r="Z179" s="33"/>
    </row>
    <row r="180" spans="1:26" ht="36" customHeight="1" x14ac:dyDescent="0.25">
      <c r="A180" s="26" t="s">
        <v>44</v>
      </c>
      <c r="B180" s="27" t="s">
        <v>41</v>
      </c>
      <c r="C180" s="39">
        <f t="shared" ref="C180:T180" si="215">C181</f>
        <v>291233.75</v>
      </c>
      <c r="D180" s="39">
        <f t="shared" si="215"/>
        <v>224997.12</v>
      </c>
      <c r="E180" s="39">
        <f t="shared" si="215"/>
        <v>0</v>
      </c>
      <c r="F180" s="39">
        <f t="shared" si="215"/>
        <v>0</v>
      </c>
      <c r="G180" s="39">
        <f t="shared" si="215"/>
        <v>0</v>
      </c>
      <c r="H180" s="39">
        <f t="shared" si="215"/>
        <v>0</v>
      </c>
      <c r="I180" s="39">
        <f t="shared" si="192"/>
        <v>-291233.75</v>
      </c>
      <c r="J180" s="39">
        <f t="shared" si="197"/>
        <v>-224997.12</v>
      </c>
      <c r="K180" s="39">
        <f t="shared" si="198"/>
        <v>0</v>
      </c>
      <c r="L180" s="39">
        <f t="shared" si="215"/>
        <v>0</v>
      </c>
      <c r="M180" s="39">
        <f t="shared" si="215"/>
        <v>0</v>
      </c>
      <c r="N180" s="39">
        <f t="shared" si="215"/>
        <v>0</v>
      </c>
      <c r="O180" s="39">
        <f t="shared" si="199"/>
        <v>0</v>
      </c>
      <c r="P180" s="39">
        <f t="shared" si="200"/>
        <v>0</v>
      </c>
      <c r="Q180" s="39">
        <f t="shared" si="201"/>
        <v>0</v>
      </c>
      <c r="R180" s="39">
        <f t="shared" si="215"/>
        <v>0</v>
      </c>
      <c r="S180" s="39">
        <f t="shared" si="215"/>
        <v>0</v>
      </c>
      <c r="T180" s="39">
        <f t="shared" si="215"/>
        <v>0</v>
      </c>
      <c r="U180" s="39">
        <f t="shared" si="193"/>
        <v>0</v>
      </c>
      <c r="V180" s="39">
        <f t="shared" si="194"/>
        <v>0</v>
      </c>
      <c r="W180" s="39">
        <f t="shared" si="195"/>
        <v>0</v>
      </c>
      <c r="X180" s="47"/>
      <c r="Y180" s="47"/>
      <c r="Z180" s="47"/>
    </row>
    <row r="181" spans="1:26" s="13" customFormat="1" ht="37.5" customHeight="1" x14ac:dyDescent="0.25">
      <c r="A181" s="25"/>
      <c r="B181" s="56" t="s">
        <v>292</v>
      </c>
      <c r="C181" s="40">
        <v>291233.75</v>
      </c>
      <c r="D181" s="40">
        <v>224997.12</v>
      </c>
      <c r="E181" s="40">
        <v>0</v>
      </c>
      <c r="F181" s="40"/>
      <c r="G181" s="40"/>
      <c r="H181" s="40"/>
      <c r="I181" s="40">
        <f t="shared" si="192"/>
        <v>-291233.75</v>
      </c>
      <c r="J181" s="40">
        <f t="shared" si="197"/>
        <v>-224997.12</v>
      </c>
      <c r="K181" s="40">
        <f t="shared" si="198"/>
        <v>0</v>
      </c>
      <c r="L181" s="40"/>
      <c r="M181" s="40"/>
      <c r="N181" s="40"/>
      <c r="O181" s="40">
        <f t="shared" si="199"/>
        <v>0</v>
      </c>
      <c r="P181" s="40">
        <f t="shared" si="200"/>
        <v>0</v>
      </c>
      <c r="Q181" s="40">
        <f t="shared" si="201"/>
        <v>0</v>
      </c>
      <c r="R181" s="40"/>
      <c r="S181" s="40"/>
      <c r="T181" s="40"/>
      <c r="U181" s="40">
        <f t="shared" si="193"/>
        <v>0</v>
      </c>
      <c r="V181" s="40">
        <f t="shared" si="194"/>
        <v>0</v>
      </c>
      <c r="W181" s="40">
        <f t="shared" si="195"/>
        <v>0</v>
      </c>
      <c r="X181" s="33"/>
      <c r="Y181" s="33"/>
      <c r="Z181" s="33"/>
    </row>
    <row r="182" spans="1:26" ht="33.75" customHeight="1" x14ac:dyDescent="0.25">
      <c r="A182" s="26" t="s">
        <v>43</v>
      </c>
      <c r="B182" s="27" t="s">
        <v>41</v>
      </c>
      <c r="C182" s="39">
        <f t="shared" ref="C182:T182" si="216">C183</f>
        <v>40920</v>
      </c>
      <c r="D182" s="39">
        <f t="shared" si="216"/>
        <v>0</v>
      </c>
      <c r="E182" s="39">
        <f t="shared" si="216"/>
        <v>0</v>
      </c>
      <c r="F182" s="39">
        <f t="shared" si="216"/>
        <v>0</v>
      </c>
      <c r="G182" s="39">
        <f t="shared" si="216"/>
        <v>0</v>
      </c>
      <c r="H182" s="39">
        <f t="shared" si="216"/>
        <v>0</v>
      </c>
      <c r="I182" s="39">
        <f t="shared" si="192"/>
        <v>-40920</v>
      </c>
      <c r="J182" s="39">
        <f t="shared" si="197"/>
        <v>0</v>
      </c>
      <c r="K182" s="39">
        <f t="shared" si="198"/>
        <v>0</v>
      </c>
      <c r="L182" s="39">
        <f t="shared" si="216"/>
        <v>0</v>
      </c>
      <c r="M182" s="39">
        <f t="shared" si="216"/>
        <v>0</v>
      </c>
      <c r="N182" s="39">
        <f t="shared" si="216"/>
        <v>0</v>
      </c>
      <c r="O182" s="39">
        <f t="shared" si="199"/>
        <v>0</v>
      </c>
      <c r="P182" s="39">
        <f t="shared" si="200"/>
        <v>0</v>
      </c>
      <c r="Q182" s="39">
        <f t="shared" si="201"/>
        <v>0</v>
      </c>
      <c r="R182" s="39">
        <f t="shared" si="216"/>
        <v>0</v>
      </c>
      <c r="S182" s="39">
        <f t="shared" si="216"/>
        <v>0</v>
      </c>
      <c r="T182" s="39">
        <f t="shared" si="216"/>
        <v>0</v>
      </c>
      <c r="U182" s="39">
        <f t="shared" si="193"/>
        <v>0</v>
      </c>
      <c r="V182" s="39">
        <f t="shared" si="194"/>
        <v>0</v>
      </c>
      <c r="W182" s="39">
        <f t="shared" si="195"/>
        <v>0</v>
      </c>
      <c r="X182" s="47"/>
      <c r="Y182" s="47"/>
      <c r="Z182" s="47"/>
    </row>
    <row r="183" spans="1:26" s="13" customFormat="1" ht="39" customHeight="1" x14ac:dyDescent="0.25">
      <c r="A183" s="25"/>
      <c r="B183" s="56" t="s">
        <v>291</v>
      </c>
      <c r="C183" s="40">
        <v>40920</v>
      </c>
      <c r="D183" s="40">
        <v>0</v>
      </c>
      <c r="E183" s="40">
        <v>0</v>
      </c>
      <c r="F183" s="40"/>
      <c r="G183" s="40"/>
      <c r="H183" s="40"/>
      <c r="I183" s="40">
        <f t="shared" si="192"/>
        <v>-40920</v>
      </c>
      <c r="J183" s="40">
        <f t="shared" si="197"/>
        <v>0</v>
      </c>
      <c r="K183" s="40">
        <f t="shared" si="198"/>
        <v>0</v>
      </c>
      <c r="L183" s="40"/>
      <c r="M183" s="40"/>
      <c r="N183" s="40"/>
      <c r="O183" s="40">
        <f t="shared" si="199"/>
        <v>0</v>
      </c>
      <c r="P183" s="40">
        <f t="shared" si="200"/>
        <v>0</v>
      </c>
      <c r="Q183" s="40">
        <f t="shared" si="201"/>
        <v>0</v>
      </c>
      <c r="R183" s="40"/>
      <c r="S183" s="40"/>
      <c r="T183" s="40"/>
      <c r="U183" s="40">
        <f t="shared" si="193"/>
        <v>0</v>
      </c>
      <c r="V183" s="40">
        <f t="shared" si="194"/>
        <v>0</v>
      </c>
      <c r="W183" s="40">
        <f t="shared" si="195"/>
        <v>0</v>
      </c>
      <c r="X183" s="33"/>
      <c r="Y183" s="33"/>
      <c r="Z183" s="33"/>
    </row>
    <row r="184" spans="1:26" ht="33.75" customHeight="1" x14ac:dyDescent="0.25">
      <c r="A184" s="26" t="s">
        <v>42</v>
      </c>
      <c r="B184" s="27" t="s">
        <v>41</v>
      </c>
      <c r="C184" s="39">
        <f t="shared" ref="C184:T184" si="217">C185</f>
        <v>0</v>
      </c>
      <c r="D184" s="39">
        <f t="shared" si="217"/>
        <v>0</v>
      </c>
      <c r="E184" s="39">
        <f t="shared" si="217"/>
        <v>13722</v>
      </c>
      <c r="F184" s="39">
        <f t="shared" si="217"/>
        <v>0</v>
      </c>
      <c r="G184" s="39">
        <f t="shared" si="217"/>
        <v>0</v>
      </c>
      <c r="H184" s="39">
        <f t="shared" si="217"/>
        <v>0</v>
      </c>
      <c r="I184" s="39">
        <f t="shared" si="192"/>
        <v>0</v>
      </c>
      <c r="J184" s="39">
        <f t="shared" si="197"/>
        <v>0</v>
      </c>
      <c r="K184" s="39">
        <f t="shared" si="198"/>
        <v>-13722</v>
      </c>
      <c r="L184" s="39">
        <f t="shared" si="217"/>
        <v>0</v>
      </c>
      <c r="M184" s="39">
        <f t="shared" si="217"/>
        <v>0</v>
      </c>
      <c r="N184" s="39">
        <f t="shared" si="217"/>
        <v>0</v>
      </c>
      <c r="O184" s="39">
        <f t="shared" si="199"/>
        <v>0</v>
      </c>
      <c r="P184" s="39">
        <f t="shared" si="200"/>
        <v>0</v>
      </c>
      <c r="Q184" s="39">
        <f t="shared" si="201"/>
        <v>0</v>
      </c>
      <c r="R184" s="39">
        <f t="shared" si="217"/>
        <v>0</v>
      </c>
      <c r="S184" s="39">
        <f t="shared" si="217"/>
        <v>0</v>
      </c>
      <c r="T184" s="39">
        <f t="shared" si="217"/>
        <v>0</v>
      </c>
      <c r="U184" s="39">
        <f t="shared" si="193"/>
        <v>0</v>
      </c>
      <c r="V184" s="39">
        <f t="shared" si="194"/>
        <v>0</v>
      </c>
      <c r="W184" s="39">
        <f t="shared" si="195"/>
        <v>0</v>
      </c>
      <c r="X184" s="47"/>
      <c r="Y184" s="47"/>
      <c r="Z184" s="47"/>
    </row>
    <row r="185" spans="1:26" s="13" customFormat="1" ht="36" customHeight="1" x14ac:dyDescent="0.25">
      <c r="A185" s="25"/>
      <c r="B185" s="56" t="s">
        <v>293</v>
      </c>
      <c r="C185" s="40">
        <v>0</v>
      </c>
      <c r="D185" s="40">
        <v>0</v>
      </c>
      <c r="E185" s="40">
        <v>13722</v>
      </c>
      <c r="F185" s="40"/>
      <c r="G185" s="40"/>
      <c r="H185" s="40"/>
      <c r="I185" s="40">
        <f t="shared" si="192"/>
        <v>0</v>
      </c>
      <c r="J185" s="40">
        <f t="shared" si="197"/>
        <v>0</v>
      </c>
      <c r="K185" s="40">
        <f t="shared" si="198"/>
        <v>-13722</v>
      </c>
      <c r="L185" s="40"/>
      <c r="M185" s="40"/>
      <c r="N185" s="40"/>
      <c r="O185" s="40">
        <f t="shared" si="199"/>
        <v>0</v>
      </c>
      <c r="P185" s="40">
        <f t="shared" si="200"/>
        <v>0</v>
      </c>
      <c r="Q185" s="40">
        <f t="shared" si="201"/>
        <v>0</v>
      </c>
      <c r="R185" s="40"/>
      <c r="S185" s="40"/>
      <c r="T185" s="40"/>
      <c r="U185" s="40">
        <f t="shared" si="193"/>
        <v>0</v>
      </c>
      <c r="V185" s="40">
        <f t="shared" si="194"/>
        <v>0</v>
      </c>
      <c r="W185" s="40">
        <f t="shared" si="195"/>
        <v>0</v>
      </c>
      <c r="X185" s="33"/>
      <c r="Y185" s="33"/>
      <c r="Z185" s="33"/>
    </row>
    <row r="186" spans="1:26" ht="30.75" customHeight="1" x14ac:dyDescent="0.25">
      <c r="A186" s="26" t="s">
        <v>40</v>
      </c>
      <c r="B186" s="23" t="s">
        <v>39</v>
      </c>
      <c r="C186" s="39">
        <f>SUM(C187:C209)</f>
        <v>1010880.1</v>
      </c>
      <c r="D186" s="39">
        <f>SUM(D187:D209)</f>
        <v>459006.07895</v>
      </c>
      <c r="E186" s="39">
        <f>SUM(E187:E209)</f>
        <v>1357404.2830899998</v>
      </c>
      <c r="F186" s="39">
        <f>SUM(F187:F210)</f>
        <v>0</v>
      </c>
      <c r="G186" s="39">
        <f t="shared" ref="G186:T186" si="218">SUM(G187:G210)</f>
        <v>0</v>
      </c>
      <c r="H186" s="39">
        <f t="shared" si="218"/>
        <v>0</v>
      </c>
      <c r="I186" s="39">
        <f t="shared" si="192"/>
        <v>-1010880.1</v>
      </c>
      <c r="J186" s="39">
        <f t="shared" si="197"/>
        <v>-459006.07895</v>
      </c>
      <c r="K186" s="39">
        <f t="shared" si="198"/>
        <v>-1357404.2830899998</v>
      </c>
      <c r="L186" s="39">
        <f>SUM(L187:L210)</f>
        <v>0</v>
      </c>
      <c r="M186" s="39">
        <f t="shared" ref="M186:N186" si="219">SUM(M187:M210)</f>
        <v>0</v>
      </c>
      <c r="N186" s="39">
        <f t="shared" si="219"/>
        <v>0</v>
      </c>
      <c r="O186" s="39">
        <f t="shared" si="199"/>
        <v>0</v>
      </c>
      <c r="P186" s="39">
        <f t="shared" si="200"/>
        <v>0</v>
      </c>
      <c r="Q186" s="39">
        <f t="shared" si="201"/>
        <v>0</v>
      </c>
      <c r="R186" s="39">
        <f t="shared" si="218"/>
        <v>0</v>
      </c>
      <c r="S186" s="39">
        <f t="shared" si="218"/>
        <v>0</v>
      </c>
      <c r="T186" s="39">
        <f t="shared" si="218"/>
        <v>0</v>
      </c>
      <c r="U186" s="39">
        <f t="shared" si="193"/>
        <v>0</v>
      </c>
      <c r="V186" s="39">
        <f t="shared" si="194"/>
        <v>0</v>
      </c>
      <c r="W186" s="39">
        <f t="shared" si="195"/>
        <v>0</v>
      </c>
      <c r="X186" s="47"/>
      <c r="Y186" s="47"/>
      <c r="Z186" s="47"/>
    </row>
    <row r="187" spans="1:26" s="13" customFormat="1" ht="51.75" customHeight="1" x14ac:dyDescent="0.25">
      <c r="A187" s="25"/>
      <c r="B187" s="67" t="s">
        <v>381</v>
      </c>
      <c r="C187" s="41">
        <v>7956.09</v>
      </c>
      <c r="D187" s="41">
        <v>0</v>
      </c>
      <c r="E187" s="41">
        <v>4587.91</v>
      </c>
      <c r="F187" s="41"/>
      <c r="G187" s="41"/>
      <c r="H187" s="41"/>
      <c r="I187" s="41">
        <f t="shared" si="192"/>
        <v>-7956.09</v>
      </c>
      <c r="J187" s="41">
        <f t="shared" si="197"/>
        <v>0</v>
      </c>
      <c r="K187" s="41">
        <f t="shared" si="198"/>
        <v>-4587.91</v>
      </c>
      <c r="L187" s="41"/>
      <c r="M187" s="41"/>
      <c r="N187" s="41"/>
      <c r="O187" s="41">
        <f t="shared" si="199"/>
        <v>0</v>
      </c>
      <c r="P187" s="41">
        <f t="shared" si="200"/>
        <v>0</v>
      </c>
      <c r="Q187" s="41">
        <f t="shared" si="201"/>
        <v>0</v>
      </c>
      <c r="R187" s="41"/>
      <c r="S187" s="41"/>
      <c r="T187" s="41"/>
      <c r="U187" s="41">
        <f t="shared" si="193"/>
        <v>0</v>
      </c>
      <c r="V187" s="41">
        <f t="shared" si="194"/>
        <v>0</v>
      </c>
      <c r="W187" s="41">
        <f t="shared" si="195"/>
        <v>0</v>
      </c>
      <c r="X187" s="33"/>
      <c r="Y187" s="33"/>
      <c r="Z187" s="33"/>
    </row>
    <row r="188" spans="1:26" s="13" customFormat="1" ht="50.25" hidden="1" customHeight="1" x14ac:dyDescent="0.25">
      <c r="A188" s="25"/>
      <c r="B188" s="67" t="s">
        <v>37</v>
      </c>
      <c r="C188" s="41"/>
      <c r="D188" s="41"/>
      <c r="E188" s="41"/>
      <c r="F188" s="41"/>
      <c r="G188" s="41"/>
      <c r="H188" s="41"/>
      <c r="I188" s="41">
        <f t="shared" si="192"/>
        <v>0</v>
      </c>
      <c r="J188" s="41">
        <f t="shared" si="197"/>
        <v>0</v>
      </c>
      <c r="K188" s="41">
        <f t="shared" si="198"/>
        <v>0</v>
      </c>
      <c r="L188" s="41"/>
      <c r="M188" s="41"/>
      <c r="N188" s="41"/>
      <c r="O188" s="41">
        <f t="shared" si="199"/>
        <v>0</v>
      </c>
      <c r="P188" s="41">
        <f t="shared" si="200"/>
        <v>0</v>
      </c>
      <c r="Q188" s="41">
        <f t="shared" si="201"/>
        <v>0</v>
      </c>
      <c r="R188" s="41"/>
      <c r="S188" s="41"/>
      <c r="T188" s="41"/>
      <c r="U188" s="41">
        <f t="shared" si="193"/>
        <v>0</v>
      </c>
      <c r="V188" s="41">
        <f t="shared" si="194"/>
        <v>0</v>
      </c>
      <c r="W188" s="41">
        <f t="shared" si="195"/>
        <v>0</v>
      </c>
      <c r="X188" s="33"/>
      <c r="Y188" s="33"/>
      <c r="Z188" s="33"/>
    </row>
    <row r="189" spans="1:26" s="13" customFormat="1" ht="51.75" customHeight="1" x14ac:dyDescent="0.25">
      <c r="A189" s="25"/>
      <c r="B189" s="67" t="s">
        <v>382</v>
      </c>
      <c r="C189" s="41">
        <v>97378.58</v>
      </c>
      <c r="D189" s="41">
        <v>0</v>
      </c>
      <c r="E189" s="41">
        <v>0</v>
      </c>
      <c r="F189" s="41"/>
      <c r="G189" s="41"/>
      <c r="H189" s="41"/>
      <c r="I189" s="41">
        <f t="shared" si="192"/>
        <v>-97378.58</v>
      </c>
      <c r="J189" s="41">
        <f t="shared" si="197"/>
        <v>0</v>
      </c>
      <c r="K189" s="41">
        <f t="shared" si="198"/>
        <v>0</v>
      </c>
      <c r="L189" s="41"/>
      <c r="M189" s="41"/>
      <c r="N189" s="41"/>
      <c r="O189" s="41">
        <f t="shared" si="199"/>
        <v>0</v>
      </c>
      <c r="P189" s="41">
        <f t="shared" si="200"/>
        <v>0</v>
      </c>
      <c r="Q189" s="41">
        <f t="shared" si="201"/>
        <v>0</v>
      </c>
      <c r="R189" s="41"/>
      <c r="S189" s="41"/>
      <c r="T189" s="41"/>
      <c r="U189" s="41">
        <f t="shared" si="193"/>
        <v>0</v>
      </c>
      <c r="V189" s="41">
        <f t="shared" si="194"/>
        <v>0</v>
      </c>
      <c r="W189" s="41">
        <f t="shared" si="195"/>
        <v>0</v>
      </c>
      <c r="X189" s="33"/>
      <c r="Y189" s="33"/>
      <c r="Z189" s="33"/>
    </row>
    <row r="190" spans="1:26" s="13" customFormat="1" ht="51" customHeight="1" x14ac:dyDescent="0.25">
      <c r="A190" s="25"/>
      <c r="B190" s="87" t="s">
        <v>289</v>
      </c>
      <c r="C190" s="41">
        <v>243826.5</v>
      </c>
      <c r="D190" s="41">
        <v>123637.52</v>
      </c>
      <c r="E190" s="41">
        <v>819472.67</v>
      </c>
      <c r="F190" s="41"/>
      <c r="G190" s="41"/>
      <c r="H190" s="41"/>
      <c r="I190" s="41">
        <f t="shared" si="192"/>
        <v>-243826.5</v>
      </c>
      <c r="J190" s="41">
        <f t="shared" si="197"/>
        <v>-123637.52</v>
      </c>
      <c r="K190" s="41">
        <f t="shared" si="198"/>
        <v>-819472.67</v>
      </c>
      <c r="L190" s="41"/>
      <c r="M190" s="41"/>
      <c r="N190" s="41"/>
      <c r="O190" s="41">
        <f t="shared" si="199"/>
        <v>0</v>
      </c>
      <c r="P190" s="41">
        <f t="shared" si="200"/>
        <v>0</v>
      </c>
      <c r="Q190" s="41">
        <f t="shared" si="201"/>
        <v>0</v>
      </c>
      <c r="R190" s="41"/>
      <c r="S190" s="41"/>
      <c r="T190" s="41"/>
      <c r="U190" s="41">
        <f t="shared" si="193"/>
        <v>0</v>
      </c>
      <c r="V190" s="41">
        <f t="shared" si="194"/>
        <v>0</v>
      </c>
      <c r="W190" s="41">
        <f t="shared" si="195"/>
        <v>0</v>
      </c>
      <c r="X190" s="33"/>
      <c r="Y190" s="33"/>
      <c r="Z190" s="33"/>
    </row>
    <row r="191" spans="1:26" s="13" customFormat="1" ht="52.5" customHeight="1" x14ac:dyDescent="0.25">
      <c r="A191" s="25"/>
      <c r="B191" s="87" t="s">
        <v>376</v>
      </c>
      <c r="C191" s="41">
        <v>21222.59</v>
      </c>
      <c r="D191" s="41">
        <v>14946.92</v>
      </c>
      <c r="E191" s="41">
        <v>99385.83</v>
      </c>
      <c r="F191" s="41"/>
      <c r="G191" s="41"/>
      <c r="H191" s="41"/>
      <c r="I191" s="41">
        <f t="shared" si="192"/>
        <v>-21222.59</v>
      </c>
      <c r="J191" s="41">
        <f t="shared" si="197"/>
        <v>-14946.92</v>
      </c>
      <c r="K191" s="41">
        <f t="shared" si="198"/>
        <v>-99385.83</v>
      </c>
      <c r="L191" s="41"/>
      <c r="M191" s="41"/>
      <c r="N191" s="41"/>
      <c r="O191" s="41">
        <f t="shared" si="199"/>
        <v>0</v>
      </c>
      <c r="P191" s="41">
        <f t="shared" si="200"/>
        <v>0</v>
      </c>
      <c r="Q191" s="41">
        <f t="shared" si="201"/>
        <v>0</v>
      </c>
      <c r="R191" s="41"/>
      <c r="S191" s="41"/>
      <c r="T191" s="41"/>
      <c r="U191" s="41">
        <f t="shared" si="193"/>
        <v>0</v>
      </c>
      <c r="V191" s="41">
        <f t="shared" si="194"/>
        <v>0</v>
      </c>
      <c r="W191" s="41">
        <f t="shared" si="195"/>
        <v>0</v>
      </c>
      <c r="X191" s="33"/>
      <c r="Y191" s="33"/>
      <c r="Z191" s="33"/>
    </row>
    <row r="192" spans="1:26" s="13" customFormat="1" ht="51" customHeight="1" x14ac:dyDescent="0.25">
      <c r="A192" s="25"/>
      <c r="B192" s="87" t="s">
        <v>290</v>
      </c>
      <c r="C192" s="41">
        <v>22738.49</v>
      </c>
      <c r="D192" s="41">
        <v>9323.8889500000005</v>
      </c>
      <c r="E192" s="41">
        <v>57371.193090000001</v>
      </c>
      <c r="F192" s="41"/>
      <c r="G192" s="41"/>
      <c r="H192" s="41"/>
      <c r="I192" s="41">
        <f t="shared" si="192"/>
        <v>-22738.49</v>
      </c>
      <c r="J192" s="41">
        <f t="shared" si="197"/>
        <v>-9323.8889500000005</v>
      </c>
      <c r="K192" s="41">
        <f t="shared" si="198"/>
        <v>-57371.193090000001</v>
      </c>
      <c r="L192" s="41"/>
      <c r="M192" s="41"/>
      <c r="N192" s="41"/>
      <c r="O192" s="41">
        <f t="shared" si="199"/>
        <v>0</v>
      </c>
      <c r="P192" s="41">
        <f t="shared" si="200"/>
        <v>0</v>
      </c>
      <c r="Q192" s="41">
        <f t="shared" si="201"/>
        <v>0</v>
      </c>
      <c r="R192" s="41"/>
      <c r="S192" s="41"/>
      <c r="T192" s="41"/>
      <c r="U192" s="41">
        <f t="shared" si="193"/>
        <v>0</v>
      </c>
      <c r="V192" s="41">
        <f t="shared" si="194"/>
        <v>0</v>
      </c>
      <c r="W192" s="41">
        <f t="shared" si="195"/>
        <v>0</v>
      </c>
      <c r="X192" s="33"/>
      <c r="Y192" s="33"/>
      <c r="Z192" s="33"/>
    </row>
    <row r="193" spans="1:26" s="13" customFormat="1" ht="75.75" customHeight="1" x14ac:dyDescent="0.25">
      <c r="A193" s="25"/>
      <c r="B193" s="87" t="s">
        <v>266</v>
      </c>
      <c r="C193" s="41">
        <v>31814</v>
      </c>
      <c r="D193" s="41">
        <v>31814</v>
      </c>
      <c r="E193" s="41">
        <v>31814</v>
      </c>
      <c r="F193" s="41"/>
      <c r="G193" s="41"/>
      <c r="H193" s="41"/>
      <c r="I193" s="41">
        <f t="shared" si="192"/>
        <v>-31814</v>
      </c>
      <c r="J193" s="41">
        <f t="shared" si="197"/>
        <v>-31814</v>
      </c>
      <c r="K193" s="41">
        <f t="shared" si="198"/>
        <v>-31814</v>
      </c>
      <c r="L193" s="41"/>
      <c r="M193" s="41"/>
      <c r="N193" s="41"/>
      <c r="O193" s="41">
        <f t="shared" si="199"/>
        <v>0</v>
      </c>
      <c r="P193" s="41">
        <f t="shared" si="200"/>
        <v>0</v>
      </c>
      <c r="Q193" s="41">
        <f t="shared" si="201"/>
        <v>0</v>
      </c>
      <c r="R193" s="41"/>
      <c r="S193" s="41"/>
      <c r="T193" s="41"/>
      <c r="U193" s="41">
        <f t="shared" si="193"/>
        <v>0</v>
      </c>
      <c r="V193" s="41">
        <f t="shared" si="194"/>
        <v>0</v>
      </c>
      <c r="W193" s="41">
        <f t="shared" si="195"/>
        <v>0</v>
      </c>
      <c r="X193" s="33"/>
      <c r="Y193" s="33"/>
      <c r="Z193" s="33"/>
    </row>
    <row r="194" spans="1:26" s="13" customFormat="1" ht="64.5" customHeight="1" x14ac:dyDescent="0.25">
      <c r="A194" s="25"/>
      <c r="B194" s="87" t="s">
        <v>38</v>
      </c>
      <c r="C194" s="41">
        <v>1627.87</v>
      </c>
      <c r="D194" s="41">
        <v>1710.89</v>
      </c>
      <c r="E194" s="41">
        <v>1789.59</v>
      </c>
      <c r="F194" s="41"/>
      <c r="G194" s="41"/>
      <c r="H194" s="41"/>
      <c r="I194" s="41">
        <f t="shared" si="192"/>
        <v>-1627.87</v>
      </c>
      <c r="J194" s="41">
        <f t="shared" si="197"/>
        <v>-1710.89</v>
      </c>
      <c r="K194" s="41">
        <f t="shared" si="198"/>
        <v>-1789.59</v>
      </c>
      <c r="L194" s="41"/>
      <c r="M194" s="41"/>
      <c r="N194" s="41"/>
      <c r="O194" s="41">
        <f t="shared" si="199"/>
        <v>0</v>
      </c>
      <c r="P194" s="41">
        <f t="shared" si="200"/>
        <v>0</v>
      </c>
      <c r="Q194" s="41">
        <f t="shared" si="201"/>
        <v>0</v>
      </c>
      <c r="R194" s="41"/>
      <c r="S194" s="41"/>
      <c r="T194" s="41"/>
      <c r="U194" s="41">
        <f t="shared" si="193"/>
        <v>0</v>
      </c>
      <c r="V194" s="41">
        <f t="shared" si="194"/>
        <v>0</v>
      </c>
      <c r="W194" s="41">
        <f t="shared" si="195"/>
        <v>0</v>
      </c>
      <c r="X194" s="33"/>
      <c r="Y194" s="33"/>
      <c r="Z194" s="33"/>
    </row>
    <row r="195" spans="1:26" s="13" customFormat="1" ht="92.25" customHeight="1" x14ac:dyDescent="0.25">
      <c r="A195" s="25"/>
      <c r="B195" s="87" t="s">
        <v>356</v>
      </c>
      <c r="C195" s="41">
        <v>591</v>
      </c>
      <c r="D195" s="41">
        <v>591</v>
      </c>
      <c r="E195" s="41">
        <v>591</v>
      </c>
      <c r="F195" s="41"/>
      <c r="G195" s="41"/>
      <c r="H195" s="41"/>
      <c r="I195" s="41">
        <f t="shared" si="192"/>
        <v>-591</v>
      </c>
      <c r="J195" s="41">
        <f t="shared" si="197"/>
        <v>-591</v>
      </c>
      <c r="K195" s="41">
        <f t="shared" si="198"/>
        <v>-591</v>
      </c>
      <c r="L195" s="41"/>
      <c r="M195" s="41"/>
      <c r="N195" s="41"/>
      <c r="O195" s="41">
        <f t="shared" si="199"/>
        <v>0</v>
      </c>
      <c r="P195" s="41">
        <f t="shared" si="200"/>
        <v>0</v>
      </c>
      <c r="Q195" s="41">
        <f t="shared" si="201"/>
        <v>0</v>
      </c>
      <c r="R195" s="41"/>
      <c r="S195" s="41"/>
      <c r="T195" s="41"/>
      <c r="U195" s="41">
        <f t="shared" si="193"/>
        <v>0</v>
      </c>
      <c r="V195" s="41">
        <f t="shared" si="194"/>
        <v>0</v>
      </c>
      <c r="W195" s="41">
        <f t="shared" si="195"/>
        <v>0</v>
      </c>
      <c r="X195" s="33"/>
      <c r="Y195" s="33"/>
      <c r="Z195" s="33"/>
    </row>
    <row r="196" spans="1:26" s="13" customFormat="1" ht="31.5" customHeight="1" x14ac:dyDescent="0.25">
      <c r="A196" s="25"/>
      <c r="B196" s="87" t="s">
        <v>296</v>
      </c>
      <c r="C196" s="41">
        <v>0</v>
      </c>
      <c r="D196" s="41">
        <v>0</v>
      </c>
      <c r="E196" s="41">
        <v>224856.16</v>
      </c>
      <c r="F196" s="41"/>
      <c r="G196" s="41"/>
      <c r="H196" s="41"/>
      <c r="I196" s="41">
        <f t="shared" si="192"/>
        <v>0</v>
      </c>
      <c r="J196" s="41">
        <f t="shared" si="197"/>
        <v>0</v>
      </c>
      <c r="K196" s="41">
        <f t="shared" si="198"/>
        <v>-224856.16</v>
      </c>
      <c r="L196" s="41"/>
      <c r="M196" s="41"/>
      <c r="N196" s="41"/>
      <c r="O196" s="41">
        <f t="shared" si="199"/>
        <v>0</v>
      </c>
      <c r="P196" s="41">
        <f t="shared" si="200"/>
        <v>0</v>
      </c>
      <c r="Q196" s="41">
        <f t="shared" si="201"/>
        <v>0</v>
      </c>
      <c r="R196" s="41"/>
      <c r="S196" s="41"/>
      <c r="T196" s="41"/>
      <c r="U196" s="41">
        <f t="shared" si="193"/>
        <v>0</v>
      </c>
      <c r="V196" s="41">
        <f t="shared" si="194"/>
        <v>0</v>
      </c>
      <c r="W196" s="41">
        <f t="shared" si="195"/>
        <v>0</v>
      </c>
      <c r="X196" s="33"/>
      <c r="Y196" s="33"/>
      <c r="Z196" s="33"/>
    </row>
    <row r="197" spans="1:26" s="13" customFormat="1" ht="50.25" customHeight="1" x14ac:dyDescent="0.25">
      <c r="A197" s="25"/>
      <c r="B197" s="67" t="s">
        <v>377</v>
      </c>
      <c r="C197" s="41">
        <v>203473.46</v>
      </c>
      <c r="D197" s="41">
        <v>202137.63</v>
      </c>
      <c r="E197" s="41">
        <v>0</v>
      </c>
      <c r="F197" s="41"/>
      <c r="G197" s="41"/>
      <c r="H197" s="41"/>
      <c r="I197" s="41">
        <f t="shared" si="192"/>
        <v>-203473.46</v>
      </c>
      <c r="J197" s="41">
        <f t="shared" si="197"/>
        <v>-202137.63</v>
      </c>
      <c r="K197" s="41">
        <f t="shared" si="198"/>
        <v>0</v>
      </c>
      <c r="L197" s="41"/>
      <c r="M197" s="41"/>
      <c r="N197" s="41"/>
      <c r="O197" s="41">
        <f t="shared" si="199"/>
        <v>0</v>
      </c>
      <c r="P197" s="41">
        <f t="shared" si="200"/>
        <v>0</v>
      </c>
      <c r="Q197" s="41">
        <f t="shared" si="201"/>
        <v>0</v>
      </c>
      <c r="R197" s="41"/>
      <c r="S197" s="41"/>
      <c r="T197" s="41"/>
      <c r="U197" s="41">
        <f t="shared" si="193"/>
        <v>0</v>
      </c>
      <c r="V197" s="41">
        <f t="shared" si="194"/>
        <v>0</v>
      </c>
      <c r="W197" s="41">
        <f t="shared" si="195"/>
        <v>0</v>
      </c>
      <c r="X197" s="33"/>
      <c r="Y197" s="33"/>
      <c r="Z197" s="33"/>
    </row>
    <row r="198" spans="1:26" s="13" customFormat="1" ht="49.5" customHeight="1" x14ac:dyDescent="0.25">
      <c r="A198" s="25"/>
      <c r="B198" s="67" t="s">
        <v>359</v>
      </c>
      <c r="C198" s="41">
        <v>7355</v>
      </c>
      <c r="D198" s="41">
        <v>0</v>
      </c>
      <c r="E198" s="41">
        <v>0</v>
      </c>
      <c r="F198" s="41"/>
      <c r="G198" s="41"/>
      <c r="H198" s="41"/>
      <c r="I198" s="41">
        <f t="shared" si="192"/>
        <v>-7355</v>
      </c>
      <c r="J198" s="41">
        <f t="shared" si="197"/>
        <v>0</v>
      </c>
      <c r="K198" s="41">
        <f t="shared" si="198"/>
        <v>0</v>
      </c>
      <c r="L198" s="41"/>
      <c r="M198" s="41"/>
      <c r="N198" s="41"/>
      <c r="O198" s="41">
        <f t="shared" si="199"/>
        <v>0</v>
      </c>
      <c r="P198" s="41">
        <f t="shared" si="200"/>
        <v>0</v>
      </c>
      <c r="Q198" s="41">
        <f t="shared" si="201"/>
        <v>0</v>
      </c>
      <c r="R198" s="41"/>
      <c r="S198" s="41"/>
      <c r="T198" s="41"/>
      <c r="U198" s="41">
        <f t="shared" si="193"/>
        <v>0</v>
      </c>
      <c r="V198" s="41">
        <f t="shared" si="194"/>
        <v>0</v>
      </c>
      <c r="W198" s="41">
        <f t="shared" si="195"/>
        <v>0</v>
      </c>
      <c r="X198" s="33"/>
      <c r="Y198" s="33"/>
      <c r="Z198" s="33"/>
    </row>
    <row r="199" spans="1:26" s="13" customFormat="1" ht="27" customHeight="1" x14ac:dyDescent="0.25">
      <c r="A199" s="25"/>
      <c r="B199" s="87" t="s">
        <v>298</v>
      </c>
      <c r="C199" s="41">
        <v>11132.56</v>
      </c>
      <c r="D199" s="41">
        <v>5703.92</v>
      </c>
      <c r="E199" s="41">
        <v>5428.64</v>
      </c>
      <c r="F199" s="41"/>
      <c r="G199" s="41"/>
      <c r="H199" s="41"/>
      <c r="I199" s="41">
        <f t="shared" si="192"/>
        <v>-11132.56</v>
      </c>
      <c r="J199" s="41">
        <f t="shared" si="197"/>
        <v>-5703.92</v>
      </c>
      <c r="K199" s="41">
        <f t="shared" si="198"/>
        <v>-5428.64</v>
      </c>
      <c r="L199" s="41"/>
      <c r="M199" s="41"/>
      <c r="N199" s="41"/>
      <c r="O199" s="41">
        <f t="shared" si="199"/>
        <v>0</v>
      </c>
      <c r="P199" s="41">
        <f t="shared" si="200"/>
        <v>0</v>
      </c>
      <c r="Q199" s="41">
        <f t="shared" si="201"/>
        <v>0</v>
      </c>
      <c r="R199" s="41"/>
      <c r="S199" s="41"/>
      <c r="T199" s="41"/>
      <c r="U199" s="41">
        <f t="shared" si="193"/>
        <v>0</v>
      </c>
      <c r="V199" s="41">
        <f t="shared" si="194"/>
        <v>0</v>
      </c>
      <c r="W199" s="41">
        <f t="shared" si="195"/>
        <v>0</v>
      </c>
      <c r="X199" s="33"/>
      <c r="Y199" s="33"/>
      <c r="Z199" s="33"/>
    </row>
    <row r="200" spans="1:26" s="13" customFormat="1" ht="51" customHeight="1" x14ac:dyDescent="0.25">
      <c r="A200" s="25"/>
      <c r="B200" s="87" t="s">
        <v>299</v>
      </c>
      <c r="C200" s="41">
        <v>40349</v>
      </c>
      <c r="D200" s="41">
        <v>39891</v>
      </c>
      <c r="E200" s="41">
        <v>38590</v>
      </c>
      <c r="F200" s="41"/>
      <c r="G200" s="41"/>
      <c r="H200" s="41"/>
      <c r="I200" s="41">
        <f t="shared" si="192"/>
        <v>-40349</v>
      </c>
      <c r="J200" s="41">
        <f t="shared" si="197"/>
        <v>-39891</v>
      </c>
      <c r="K200" s="41">
        <f t="shared" si="198"/>
        <v>-38590</v>
      </c>
      <c r="L200" s="41"/>
      <c r="M200" s="41"/>
      <c r="N200" s="41"/>
      <c r="O200" s="41">
        <f t="shared" si="199"/>
        <v>0</v>
      </c>
      <c r="P200" s="41">
        <f t="shared" si="200"/>
        <v>0</v>
      </c>
      <c r="Q200" s="41">
        <f t="shared" si="201"/>
        <v>0</v>
      </c>
      <c r="R200" s="41"/>
      <c r="S200" s="41"/>
      <c r="T200" s="41"/>
      <c r="U200" s="41">
        <f t="shared" si="193"/>
        <v>0</v>
      </c>
      <c r="V200" s="41">
        <f t="shared" si="194"/>
        <v>0</v>
      </c>
      <c r="W200" s="41">
        <f t="shared" si="195"/>
        <v>0</v>
      </c>
      <c r="X200" s="33"/>
      <c r="Y200" s="33"/>
      <c r="Z200" s="33"/>
    </row>
    <row r="201" spans="1:26" s="13" customFormat="1" ht="35.25" customHeight="1" x14ac:dyDescent="0.25">
      <c r="A201" s="25"/>
      <c r="B201" s="87" t="s">
        <v>300</v>
      </c>
      <c r="C201" s="41">
        <v>6014</v>
      </c>
      <c r="D201" s="41">
        <v>6014</v>
      </c>
      <c r="E201" s="41">
        <v>6014</v>
      </c>
      <c r="F201" s="41"/>
      <c r="G201" s="41"/>
      <c r="H201" s="41"/>
      <c r="I201" s="41">
        <f t="shared" si="192"/>
        <v>-6014</v>
      </c>
      <c r="J201" s="41">
        <f t="shared" si="197"/>
        <v>-6014</v>
      </c>
      <c r="K201" s="41">
        <f t="shared" si="198"/>
        <v>-6014</v>
      </c>
      <c r="L201" s="41"/>
      <c r="M201" s="41"/>
      <c r="N201" s="41"/>
      <c r="O201" s="41">
        <f t="shared" si="199"/>
        <v>0</v>
      </c>
      <c r="P201" s="41">
        <f t="shared" si="200"/>
        <v>0</v>
      </c>
      <c r="Q201" s="41">
        <f t="shared" si="201"/>
        <v>0</v>
      </c>
      <c r="R201" s="41"/>
      <c r="S201" s="41"/>
      <c r="T201" s="41"/>
      <c r="U201" s="41">
        <f t="shared" si="193"/>
        <v>0</v>
      </c>
      <c r="V201" s="41">
        <f t="shared" si="194"/>
        <v>0</v>
      </c>
      <c r="W201" s="41">
        <f t="shared" si="195"/>
        <v>0</v>
      </c>
      <c r="X201" s="33"/>
      <c r="Y201" s="33"/>
      <c r="Z201" s="33"/>
    </row>
    <row r="202" spans="1:26" s="13" customFormat="1" ht="49.5" customHeight="1" x14ac:dyDescent="0.25">
      <c r="A202" s="25"/>
      <c r="B202" s="87" t="s">
        <v>357</v>
      </c>
      <c r="C202" s="41">
        <v>6258.87</v>
      </c>
      <c r="D202" s="41">
        <v>10000</v>
      </c>
      <c r="E202" s="41">
        <v>0</v>
      </c>
      <c r="F202" s="41"/>
      <c r="G202" s="41"/>
      <c r="H202" s="41"/>
      <c r="I202" s="41">
        <f t="shared" si="192"/>
        <v>-6258.87</v>
      </c>
      <c r="J202" s="41">
        <f t="shared" si="197"/>
        <v>-10000</v>
      </c>
      <c r="K202" s="41">
        <f t="shared" si="198"/>
        <v>0</v>
      </c>
      <c r="L202" s="41"/>
      <c r="M202" s="41"/>
      <c r="N202" s="41"/>
      <c r="O202" s="41">
        <f t="shared" si="199"/>
        <v>0</v>
      </c>
      <c r="P202" s="41">
        <f t="shared" si="200"/>
        <v>0</v>
      </c>
      <c r="Q202" s="41">
        <f t="shared" si="201"/>
        <v>0</v>
      </c>
      <c r="R202" s="41"/>
      <c r="S202" s="41"/>
      <c r="T202" s="41"/>
      <c r="U202" s="41">
        <f t="shared" si="193"/>
        <v>0</v>
      </c>
      <c r="V202" s="41">
        <f t="shared" si="194"/>
        <v>0</v>
      </c>
      <c r="W202" s="41">
        <f t="shared" si="195"/>
        <v>0</v>
      </c>
      <c r="X202" s="33"/>
      <c r="Y202" s="33"/>
      <c r="Z202" s="33"/>
    </row>
    <row r="203" spans="1:26" s="13" customFormat="1" ht="48.75" customHeight="1" x14ac:dyDescent="0.25">
      <c r="A203" s="25"/>
      <c r="B203" s="87" t="s">
        <v>378</v>
      </c>
      <c r="C203" s="41">
        <v>15158.99</v>
      </c>
      <c r="D203" s="41">
        <v>10676.37</v>
      </c>
      <c r="E203" s="41">
        <v>67503.289999999994</v>
      </c>
      <c r="F203" s="41"/>
      <c r="G203" s="41"/>
      <c r="H203" s="41"/>
      <c r="I203" s="41">
        <f t="shared" si="192"/>
        <v>-15158.99</v>
      </c>
      <c r="J203" s="41">
        <f t="shared" si="197"/>
        <v>-10676.37</v>
      </c>
      <c r="K203" s="41">
        <f t="shared" si="198"/>
        <v>-67503.289999999994</v>
      </c>
      <c r="L203" s="41"/>
      <c r="M203" s="41"/>
      <c r="N203" s="41"/>
      <c r="O203" s="41">
        <f t="shared" si="199"/>
        <v>0</v>
      </c>
      <c r="P203" s="41">
        <f t="shared" si="200"/>
        <v>0</v>
      </c>
      <c r="Q203" s="41">
        <f t="shared" si="201"/>
        <v>0</v>
      </c>
      <c r="R203" s="41"/>
      <c r="S203" s="41"/>
      <c r="T203" s="41"/>
      <c r="U203" s="41">
        <f t="shared" si="193"/>
        <v>0</v>
      </c>
      <c r="V203" s="41">
        <f t="shared" si="194"/>
        <v>0</v>
      </c>
      <c r="W203" s="41">
        <f t="shared" si="195"/>
        <v>0</v>
      </c>
      <c r="X203" s="33"/>
      <c r="Y203" s="33"/>
      <c r="Z203" s="33"/>
    </row>
    <row r="204" spans="1:26" s="13" customFormat="1" ht="66.75" customHeight="1" x14ac:dyDescent="0.25">
      <c r="A204" s="25"/>
      <c r="B204" s="87" t="s">
        <v>362</v>
      </c>
      <c r="C204" s="41">
        <v>0</v>
      </c>
      <c r="D204" s="41">
        <v>2558.94</v>
      </c>
      <c r="E204" s="41">
        <v>0</v>
      </c>
      <c r="F204" s="41"/>
      <c r="G204" s="41"/>
      <c r="H204" s="41"/>
      <c r="I204" s="41">
        <f t="shared" si="192"/>
        <v>0</v>
      </c>
      <c r="J204" s="41">
        <f t="shared" si="197"/>
        <v>-2558.94</v>
      </c>
      <c r="K204" s="41">
        <f t="shared" si="198"/>
        <v>0</v>
      </c>
      <c r="L204" s="41"/>
      <c r="M204" s="41"/>
      <c r="N204" s="41"/>
      <c r="O204" s="41">
        <f t="shared" si="199"/>
        <v>0</v>
      </c>
      <c r="P204" s="41">
        <f t="shared" si="200"/>
        <v>0</v>
      </c>
      <c r="Q204" s="41">
        <f t="shared" si="201"/>
        <v>0</v>
      </c>
      <c r="R204" s="41"/>
      <c r="S204" s="41"/>
      <c r="T204" s="41"/>
      <c r="U204" s="41">
        <f t="shared" si="193"/>
        <v>0</v>
      </c>
      <c r="V204" s="41">
        <f t="shared" si="194"/>
        <v>0</v>
      </c>
      <c r="W204" s="41">
        <f t="shared" si="195"/>
        <v>0</v>
      </c>
      <c r="X204" s="33"/>
      <c r="Y204" s="33"/>
      <c r="Z204" s="33"/>
    </row>
    <row r="205" spans="1:26" s="13" customFormat="1" ht="38.25" customHeight="1" x14ac:dyDescent="0.25">
      <c r="A205" s="25"/>
      <c r="B205" s="67" t="s">
        <v>379</v>
      </c>
      <c r="C205" s="41">
        <v>293983.09999999998</v>
      </c>
      <c r="D205" s="41">
        <v>0</v>
      </c>
      <c r="E205" s="41">
        <v>0</v>
      </c>
      <c r="F205" s="41"/>
      <c r="G205" s="41"/>
      <c r="H205" s="41"/>
      <c r="I205" s="41">
        <f t="shared" si="192"/>
        <v>-293983.09999999998</v>
      </c>
      <c r="J205" s="41">
        <f t="shared" si="197"/>
        <v>0</v>
      </c>
      <c r="K205" s="41">
        <f t="shared" si="198"/>
        <v>0</v>
      </c>
      <c r="L205" s="41"/>
      <c r="M205" s="41"/>
      <c r="N205" s="41"/>
      <c r="O205" s="41">
        <f t="shared" si="199"/>
        <v>0</v>
      </c>
      <c r="P205" s="41">
        <f t="shared" si="200"/>
        <v>0</v>
      </c>
      <c r="Q205" s="41">
        <f t="shared" si="201"/>
        <v>0</v>
      </c>
      <c r="R205" s="41"/>
      <c r="S205" s="41"/>
      <c r="T205" s="41"/>
      <c r="U205" s="41">
        <f t="shared" si="193"/>
        <v>0</v>
      </c>
      <c r="V205" s="41">
        <f t="shared" si="194"/>
        <v>0</v>
      </c>
      <c r="W205" s="41">
        <f t="shared" si="195"/>
        <v>0</v>
      </c>
      <c r="X205" s="33"/>
      <c r="Y205" s="33"/>
      <c r="Z205" s="33"/>
    </row>
    <row r="206" spans="1:26" s="13" customFormat="1" ht="42" hidden="1" customHeight="1" x14ac:dyDescent="0.25">
      <c r="A206" s="25"/>
      <c r="B206" s="55"/>
      <c r="C206" s="41"/>
      <c r="D206" s="41"/>
      <c r="E206" s="41"/>
      <c r="F206" s="41"/>
      <c r="G206" s="41"/>
      <c r="H206" s="41"/>
      <c r="I206" s="41">
        <f t="shared" si="192"/>
        <v>0</v>
      </c>
      <c r="J206" s="41">
        <f t="shared" si="197"/>
        <v>0</v>
      </c>
      <c r="K206" s="41">
        <f t="shared" si="198"/>
        <v>0</v>
      </c>
      <c r="L206" s="41"/>
      <c r="M206" s="41"/>
      <c r="N206" s="41"/>
      <c r="O206" s="41">
        <f t="shared" si="199"/>
        <v>0</v>
      </c>
      <c r="P206" s="41">
        <f t="shared" si="200"/>
        <v>0</v>
      </c>
      <c r="Q206" s="41">
        <f t="shared" si="201"/>
        <v>0</v>
      </c>
      <c r="R206" s="41"/>
      <c r="S206" s="41"/>
      <c r="T206" s="41"/>
      <c r="U206" s="41">
        <f t="shared" si="193"/>
        <v>0</v>
      </c>
      <c r="V206" s="41">
        <f t="shared" si="194"/>
        <v>0</v>
      </c>
      <c r="W206" s="41">
        <f t="shared" si="195"/>
        <v>0</v>
      </c>
      <c r="X206" s="33"/>
      <c r="Y206" s="33"/>
      <c r="Z206" s="33"/>
    </row>
    <row r="207" spans="1:26" s="13" customFormat="1" ht="32.25" hidden="1" customHeight="1" x14ac:dyDescent="0.25">
      <c r="A207" s="25"/>
      <c r="B207" s="55"/>
      <c r="C207" s="41"/>
      <c r="D207" s="41"/>
      <c r="E207" s="41"/>
      <c r="F207" s="41"/>
      <c r="G207" s="41"/>
      <c r="H207" s="41"/>
      <c r="I207" s="41">
        <f t="shared" si="192"/>
        <v>0</v>
      </c>
      <c r="J207" s="41">
        <f t="shared" si="197"/>
        <v>0</v>
      </c>
      <c r="K207" s="41">
        <f t="shared" si="198"/>
        <v>0</v>
      </c>
      <c r="L207" s="41"/>
      <c r="M207" s="41"/>
      <c r="N207" s="41"/>
      <c r="O207" s="41">
        <f t="shared" si="199"/>
        <v>0</v>
      </c>
      <c r="P207" s="41">
        <f t="shared" si="200"/>
        <v>0</v>
      </c>
      <c r="Q207" s="41">
        <f t="shared" si="201"/>
        <v>0</v>
      </c>
      <c r="R207" s="41"/>
      <c r="S207" s="41"/>
      <c r="T207" s="41"/>
      <c r="U207" s="41">
        <f t="shared" si="193"/>
        <v>0</v>
      </c>
      <c r="V207" s="41">
        <f t="shared" si="194"/>
        <v>0</v>
      </c>
      <c r="W207" s="41">
        <f t="shared" si="195"/>
        <v>0</v>
      </c>
      <c r="X207" s="33"/>
      <c r="Y207" s="33"/>
      <c r="Z207" s="33"/>
    </row>
    <row r="208" spans="1:26" s="13" customFormat="1" ht="53.25" hidden="1" customHeight="1" x14ac:dyDescent="0.25">
      <c r="A208" s="25"/>
      <c r="B208" s="67"/>
      <c r="C208" s="41"/>
      <c r="D208" s="41"/>
      <c r="E208" s="41"/>
      <c r="F208" s="41"/>
      <c r="G208" s="41"/>
      <c r="H208" s="41"/>
      <c r="I208" s="41">
        <f t="shared" si="192"/>
        <v>0</v>
      </c>
      <c r="J208" s="41">
        <f t="shared" si="197"/>
        <v>0</v>
      </c>
      <c r="K208" s="41">
        <f t="shared" si="198"/>
        <v>0</v>
      </c>
      <c r="L208" s="41"/>
      <c r="M208" s="41"/>
      <c r="N208" s="41"/>
      <c r="O208" s="41">
        <f t="shared" si="199"/>
        <v>0</v>
      </c>
      <c r="P208" s="41">
        <f t="shared" si="200"/>
        <v>0</v>
      </c>
      <c r="Q208" s="41">
        <f t="shared" si="201"/>
        <v>0</v>
      </c>
      <c r="R208" s="41"/>
      <c r="S208" s="41"/>
      <c r="T208" s="41"/>
      <c r="U208" s="41">
        <f t="shared" si="193"/>
        <v>0</v>
      </c>
      <c r="V208" s="41">
        <f t="shared" si="194"/>
        <v>0</v>
      </c>
      <c r="W208" s="41">
        <f t="shared" si="195"/>
        <v>0</v>
      </c>
      <c r="X208" s="33"/>
      <c r="Y208" s="33"/>
      <c r="Z208" s="33"/>
    </row>
    <row r="209" spans="1:26" s="13" customFormat="1" ht="53.25" hidden="1" customHeight="1" x14ac:dyDescent="0.25">
      <c r="A209" s="25"/>
      <c r="B209" s="67"/>
      <c r="C209" s="41"/>
      <c r="D209" s="41"/>
      <c r="E209" s="41"/>
      <c r="F209" s="41"/>
      <c r="G209" s="41"/>
      <c r="H209" s="41"/>
      <c r="I209" s="41">
        <f t="shared" si="192"/>
        <v>0</v>
      </c>
      <c r="J209" s="41">
        <f t="shared" si="197"/>
        <v>0</v>
      </c>
      <c r="K209" s="41">
        <f t="shared" si="198"/>
        <v>0</v>
      </c>
      <c r="L209" s="41"/>
      <c r="M209" s="41"/>
      <c r="N209" s="41"/>
      <c r="O209" s="41">
        <f t="shared" si="199"/>
        <v>0</v>
      </c>
      <c r="P209" s="41">
        <f t="shared" si="200"/>
        <v>0</v>
      </c>
      <c r="Q209" s="41">
        <f t="shared" si="201"/>
        <v>0</v>
      </c>
      <c r="R209" s="41"/>
      <c r="S209" s="41"/>
      <c r="T209" s="41"/>
      <c r="U209" s="41">
        <f t="shared" si="193"/>
        <v>0</v>
      </c>
      <c r="V209" s="41">
        <f t="shared" si="194"/>
        <v>0</v>
      </c>
      <c r="W209" s="41">
        <f t="shared" si="195"/>
        <v>0</v>
      </c>
      <c r="X209" s="33"/>
      <c r="Y209" s="33"/>
      <c r="Z209" s="33"/>
    </row>
    <row r="210" spans="1:26" s="13" customFormat="1" ht="37.5" hidden="1" customHeight="1" x14ac:dyDescent="0.25">
      <c r="A210" s="25"/>
      <c r="B210" s="67"/>
      <c r="C210" s="41"/>
      <c r="D210" s="41"/>
      <c r="E210" s="41"/>
      <c r="F210" s="41"/>
      <c r="G210" s="41"/>
      <c r="H210" s="41"/>
      <c r="I210" s="41">
        <f t="shared" si="192"/>
        <v>0</v>
      </c>
      <c r="J210" s="41">
        <f t="shared" si="197"/>
        <v>0</v>
      </c>
      <c r="K210" s="41">
        <f t="shared" si="198"/>
        <v>0</v>
      </c>
      <c r="L210" s="41"/>
      <c r="M210" s="41"/>
      <c r="N210" s="41"/>
      <c r="O210" s="41">
        <f t="shared" si="199"/>
        <v>0</v>
      </c>
      <c r="P210" s="41">
        <f t="shared" si="200"/>
        <v>0</v>
      </c>
      <c r="Q210" s="41">
        <f t="shared" si="201"/>
        <v>0</v>
      </c>
      <c r="R210" s="41"/>
      <c r="S210" s="41"/>
      <c r="T210" s="41"/>
      <c r="U210" s="41">
        <f t="shared" si="193"/>
        <v>0</v>
      </c>
      <c r="V210" s="41">
        <f t="shared" si="194"/>
        <v>0</v>
      </c>
      <c r="W210" s="41">
        <f t="shared" si="195"/>
        <v>0</v>
      </c>
      <c r="X210" s="33"/>
      <c r="Y210" s="33"/>
      <c r="Z210" s="33"/>
    </row>
    <row r="211" spans="1:26" s="7" customFormat="1" ht="35.25" customHeight="1" x14ac:dyDescent="0.25">
      <c r="A211" s="4" t="s">
        <v>36</v>
      </c>
      <c r="B211" s="8" t="s">
        <v>35</v>
      </c>
      <c r="C211" s="38">
        <f>C212+C215+C228+C231+C232+C233+C234+C235</f>
        <v>2103986.12</v>
      </c>
      <c r="D211" s="38">
        <f t="shared" ref="D211:H211" si="220">D212+D215+D228+D231+D232+D233+D234+D235</f>
        <v>2109681.42</v>
      </c>
      <c r="E211" s="38">
        <f t="shared" si="220"/>
        <v>2099131.02</v>
      </c>
      <c r="F211" s="38">
        <f t="shared" si="220"/>
        <v>0</v>
      </c>
      <c r="G211" s="38">
        <f t="shared" si="220"/>
        <v>0</v>
      </c>
      <c r="H211" s="38">
        <f t="shared" si="220"/>
        <v>0</v>
      </c>
      <c r="I211" s="38">
        <f t="shared" si="192"/>
        <v>-2103986.12</v>
      </c>
      <c r="J211" s="38">
        <f t="shared" si="197"/>
        <v>-2109681.42</v>
      </c>
      <c r="K211" s="38">
        <f t="shared" si="198"/>
        <v>-2099131.02</v>
      </c>
      <c r="L211" s="38">
        <f t="shared" ref="L211" si="221">L212+L215+L228+L231+L232+L233+L234+L235</f>
        <v>0</v>
      </c>
      <c r="M211" s="38">
        <f t="shared" ref="M211" si="222">M212+M215+M228+M231+M232+M233+M234+M235</f>
        <v>0</v>
      </c>
      <c r="N211" s="38">
        <f t="shared" ref="N211" si="223">N212+N215+N228+N231+N232+N233+N234+N235</f>
        <v>0</v>
      </c>
      <c r="O211" s="38">
        <f t="shared" si="199"/>
        <v>0</v>
      </c>
      <c r="P211" s="38">
        <f t="shared" si="200"/>
        <v>0</v>
      </c>
      <c r="Q211" s="38">
        <f t="shared" si="201"/>
        <v>0</v>
      </c>
      <c r="R211" s="38">
        <f t="shared" ref="R211" si="224">R212+R215+R228+R231+R232+R233+R234+R235</f>
        <v>0</v>
      </c>
      <c r="S211" s="38">
        <f t="shared" ref="S211" si="225">S212+S215+S228+S231+S232+S233+S234+S235</f>
        <v>0</v>
      </c>
      <c r="T211" s="38">
        <f t="shared" ref="T211" si="226">T212+T215+T228+T231+T232+T233+T234+T235</f>
        <v>0</v>
      </c>
      <c r="U211" s="38">
        <f t="shared" si="193"/>
        <v>0</v>
      </c>
      <c r="V211" s="38">
        <f t="shared" si="194"/>
        <v>0</v>
      </c>
      <c r="W211" s="38">
        <f t="shared" si="195"/>
        <v>0</v>
      </c>
      <c r="X211" s="48"/>
      <c r="Y211" s="48"/>
      <c r="Z211" s="48"/>
    </row>
    <row r="212" spans="1:26" ht="51" hidden="1" customHeight="1" x14ac:dyDescent="0.25">
      <c r="A212" s="9" t="s">
        <v>34</v>
      </c>
      <c r="B212" s="21" t="s">
        <v>33</v>
      </c>
      <c r="C212" s="43">
        <f t="shared" ref="C212:H212" si="227">SUM(C213:C214)</f>
        <v>0</v>
      </c>
      <c r="D212" s="43">
        <f t="shared" si="227"/>
        <v>0</v>
      </c>
      <c r="E212" s="43">
        <f t="shared" si="227"/>
        <v>0</v>
      </c>
      <c r="F212" s="43">
        <f t="shared" si="227"/>
        <v>0</v>
      </c>
      <c r="G212" s="43">
        <f t="shared" si="227"/>
        <v>0</v>
      </c>
      <c r="H212" s="43">
        <f t="shared" si="227"/>
        <v>0</v>
      </c>
      <c r="I212" s="43">
        <f t="shared" si="192"/>
        <v>0</v>
      </c>
      <c r="J212" s="43">
        <f t="shared" si="197"/>
        <v>0</v>
      </c>
      <c r="K212" s="43">
        <f t="shared" si="198"/>
        <v>0</v>
      </c>
      <c r="L212" s="43">
        <f t="shared" ref="L212:N212" si="228">SUM(L213:L214)</f>
        <v>0</v>
      </c>
      <c r="M212" s="43">
        <f t="shared" si="228"/>
        <v>0</v>
      </c>
      <c r="N212" s="43">
        <f t="shared" si="228"/>
        <v>0</v>
      </c>
      <c r="O212" s="43">
        <f t="shared" si="199"/>
        <v>0</v>
      </c>
      <c r="P212" s="43">
        <f t="shared" si="200"/>
        <v>0</v>
      </c>
      <c r="Q212" s="43">
        <f t="shared" si="201"/>
        <v>0</v>
      </c>
      <c r="R212" s="43">
        <f t="shared" ref="R212:T212" si="229">SUM(R213:R214)</f>
        <v>0</v>
      </c>
      <c r="S212" s="43">
        <f t="shared" si="229"/>
        <v>0</v>
      </c>
      <c r="T212" s="43">
        <f t="shared" si="229"/>
        <v>0</v>
      </c>
      <c r="U212" s="43">
        <f t="shared" si="193"/>
        <v>0</v>
      </c>
      <c r="V212" s="43">
        <f t="shared" si="194"/>
        <v>0</v>
      </c>
      <c r="W212" s="43">
        <f t="shared" si="195"/>
        <v>0</v>
      </c>
      <c r="X212" s="47"/>
      <c r="Y212" s="47"/>
      <c r="Z212" s="47"/>
    </row>
    <row r="213" spans="1:26" s="13" customFormat="1" ht="37.5" hidden="1" customHeight="1" x14ac:dyDescent="0.25">
      <c r="A213" s="11"/>
      <c r="B213" s="57" t="s">
        <v>32</v>
      </c>
      <c r="C213" s="40"/>
      <c r="D213" s="40"/>
      <c r="E213" s="40"/>
      <c r="F213" s="40"/>
      <c r="G213" s="40"/>
      <c r="H213" s="40"/>
      <c r="I213" s="40">
        <f t="shared" si="192"/>
        <v>0</v>
      </c>
      <c r="J213" s="40">
        <f t="shared" si="197"/>
        <v>0</v>
      </c>
      <c r="K213" s="40">
        <f t="shared" si="198"/>
        <v>0</v>
      </c>
      <c r="L213" s="40"/>
      <c r="M213" s="40"/>
      <c r="N213" s="40"/>
      <c r="O213" s="40">
        <f t="shared" si="199"/>
        <v>0</v>
      </c>
      <c r="P213" s="40">
        <f t="shared" si="200"/>
        <v>0</v>
      </c>
      <c r="Q213" s="40">
        <f t="shared" si="201"/>
        <v>0</v>
      </c>
      <c r="R213" s="40"/>
      <c r="S213" s="40"/>
      <c r="T213" s="40"/>
      <c r="U213" s="40">
        <f t="shared" si="193"/>
        <v>0</v>
      </c>
      <c r="V213" s="40">
        <f t="shared" si="194"/>
        <v>0</v>
      </c>
      <c r="W213" s="40">
        <f t="shared" si="195"/>
        <v>0</v>
      </c>
      <c r="X213" s="33"/>
      <c r="Y213" s="33"/>
      <c r="Z213" s="33"/>
    </row>
    <row r="214" spans="1:26" s="13" customFormat="1" ht="37.5" hidden="1" customHeight="1" x14ac:dyDescent="0.25">
      <c r="A214" s="31"/>
      <c r="B214" s="58" t="s">
        <v>31</v>
      </c>
      <c r="C214" s="44"/>
      <c r="D214" s="44"/>
      <c r="E214" s="44"/>
      <c r="F214" s="44"/>
      <c r="G214" s="44"/>
      <c r="H214" s="44"/>
      <c r="I214" s="44">
        <f t="shared" si="192"/>
        <v>0</v>
      </c>
      <c r="J214" s="44">
        <f t="shared" si="197"/>
        <v>0</v>
      </c>
      <c r="K214" s="44">
        <f t="shared" si="198"/>
        <v>0</v>
      </c>
      <c r="L214" s="44"/>
      <c r="M214" s="44"/>
      <c r="N214" s="44"/>
      <c r="O214" s="44">
        <f t="shared" si="199"/>
        <v>0</v>
      </c>
      <c r="P214" s="44">
        <f t="shared" si="200"/>
        <v>0</v>
      </c>
      <c r="Q214" s="44">
        <f t="shared" si="201"/>
        <v>0</v>
      </c>
      <c r="R214" s="44"/>
      <c r="S214" s="44"/>
      <c r="T214" s="44"/>
      <c r="U214" s="44">
        <f t="shared" si="193"/>
        <v>0</v>
      </c>
      <c r="V214" s="44">
        <f t="shared" si="194"/>
        <v>0</v>
      </c>
      <c r="W214" s="44">
        <f t="shared" si="195"/>
        <v>0</v>
      </c>
      <c r="X214" s="33"/>
      <c r="Y214" s="33"/>
      <c r="Z214" s="33"/>
    </row>
    <row r="215" spans="1:26" ht="41.25" customHeight="1" x14ac:dyDescent="0.25">
      <c r="A215" s="9" t="s">
        <v>30</v>
      </c>
      <c r="B215" s="34" t="s">
        <v>29</v>
      </c>
      <c r="C215" s="43">
        <f>SUM(C216:C227)</f>
        <v>48724.92</v>
      </c>
      <c r="D215" s="43">
        <f t="shared" ref="D215:H215" si="230">SUM(D216:D227)</f>
        <v>48539.92</v>
      </c>
      <c r="E215" s="43">
        <f t="shared" si="230"/>
        <v>48614.92</v>
      </c>
      <c r="F215" s="43">
        <f t="shared" si="230"/>
        <v>0</v>
      </c>
      <c r="G215" s="43">
        <f t="shared" si="230"/>
        <v>0</v>
      </c>
      <c r="H215" s="43">
        <f t="shared" si="230"/>
        <v>0</v>
      </c>
      <c r="I215" s="43">
        <f t="shared" si="192"/>
        <v>-48724.92</v>
      </c>
      <c r="J215" s="43">
        <f t="shared" si="197"/>
        <v>-48539.92</v>
      </c>
      <c r="K215" s="43">
        <f t="shared" si="198"/>
        <v>-48614.92</v>
      </c>
      <c r="L215" s="43">
        <f t="shared" ref="L215" si="231">SUM(L216:L227)</f>
        <v>0</v>
      </c>
      <c r="M215" s="43">
        <f t="shared" ref="M215" si="232">SUM(M216:M227)</f>
        <v>0</v>
      </c>
      <c r="N215" s="43">
        <f t="shared" ref="N215" si="233">SUM(N216:N227)</f>
        <v>0</v>
      </c>
      <c r="O215" s="43">
        <f t="shared" si="199"/>
        <v>0</v>
      </c>
      <c r="P215" s="43">
        <f t="shared" si="200"/>
        <v>0</v>
      </c>
      <c r="Q215" s="43">
        <f t="shared" si="201"/>
        <v>0</v>
      </c>
      <c r="R215" s="43">
        <f t="shared" ref="R215" si="234">SUM(R216:R227)</f>
        <v>0</v>
      </c>
      <c r="S215" s="43">
        <f t="shared" ref="S215" si="235">SUM(S216:S227)</f>
        <v>0</v>
      </c>
      <c r="T215" s="43">
        <f t="shared" ref="T215" si="236">SUM(T216:T227)</f>
        <v>0</v>
      </c>
      <c r="U215" s="43">
        <f t="shared" si="193"/>
        <v>0</v>
      </c>
      <c r="V215" s="43">
        <f t="shared" si="194"/>
        <v>0</v>
      </c>
      <c r="W215" s="43">
        <f t="shared" si="195"/>
        <v>0</v>
      </c>
      <c r="X215" s="47"/>
      <c r="Y215" s="47"/>
      <c r="Z215" s="47"/>
    </row>
    <row r="216" spans="1:26" s="13" customFormat="1" ht="49.5" customHeight="1" x14ac:dyDescent="0.25">
      <c r="A216" s="11"/>
      <c r="B216" s="59" t="s">
        <v>303</v>
      </c>
      <c r="C216" s="45">
        <v>5619</v>
      </c>
      <c r="D216" s="45">
        <v>5619</v>
      </c>
      <c r="E216" s="45">
        <v>5619</v>
      </c>
      <c r="F216" s="45"/>
      <c r="G216" s="45"/>
      <c r="H216" s="45"/>
      <c r="I216" s="45">
        <f t="shared" si="192"/>
        <v>-5619</v>
      </c>
      <c r="J216" s="45">
        <f t="shared" si="197"/>
        <v>-5619</v>
      </c>
      <c r="K216" s="45">
        <f t="shared" si="198"/>
        <v>-5619</v>
      </c>
      <c r="L216" s="45"/>
      <c r="M216" s="45"/>
      <c r="N216" s="45"/>
      <c r="O216" s="45">
        <f t="shared" si="199"/>
        <v>0</v>
      </c>
      <c r="P216" s="45">
        <f t="shared" si="200"/>
        <v>0</v>
      </c>
      <c r="Q216" s="45">
        <f t="shared" si="201"/>
        <v>0</v>
      </c>
      <c r="R216" s="45"/>
      <c r="S216" s="45"/>
      <c r="T216" s="45"/>
      <c r="U216" s="45">
        <f t="shared" si="193"/>
        <v>0</v>
      </c>
      <c r="V216" s="45">
        <f t="shared" si="194"/>
        <v>0</v>
      </c>
      <c r="W216" s="45">
        <f t="shared" si="195"/>
        <v>0</v>
      </c>
      <c r="X216" s="33"/>
      <c r="Y216" s="33"/>
      <c r="Z216" s="33"/>
    </row>
    <row r="217" spans="1:26" s="13" customFormat="1" ht="63.75" customHeight="1" x14ac:dyDescent="0.25">
      <c r="A217" s="11"/>
      <c r="B217" s="59" t="s">
        <v>254</v>
      </c>
      <c r="C217" s="45">
        <v>6964</v>
      </c>
      <c r="D217" s="45">
        <v>7047</v>
      </c>
      <c r="E217" s="45">
        <v>7110</v>
      </c>
      <c r="F217" s="45"/>
      <c r="G217" s="45"/>
      <c r="H217" s="45"/>
      <c r="I217" s="45">
        <f t="shared" si="192"/>
        <v>-6964</v>
      </c>
      <c r="J217" s="45">
        <f t="shared" si="197"/>
        <v>-7047</v>
      </c>
      <c r="K217" s="45">
        <f t="shared" si="198"/>
        <v>-7110</v>
      </c>
      <c r="L217" s="45"/>
      <c r="M217" s="45"/>
      <c r="N217" s="45"/>
      <c r="O217" s="45">
        <f t="shared" si="199"/>
        <v>0</v>
      </c>
      <c r="P217" s="45">
        <f t="shared" si="200"/>
        <v>0</v>
      </c>
      <c r="Q217" s="45">
        <f t="shared" si="201"/>
        <v>0</v>
      </c>
      <c r="R217" s="45"/>
      <c r="S217" s="45"/>
      <c r="T217" s="45"/>
      <c r="U217" s="45">
        <f t="shared" si="193"/>
        <v>0</v>
      </c>
      <c r="V217" s="45">
        <f t="shared" si="194"/>
        <v>0</v>
      </c>
      <c r="W217" s="45">
        <f t="shared" si="195"/>
        <v>0</v>
      </c>
      <c r="X217" s="33"/>
      <c r="Y217" s="33"/>
      <c r="Z217" s="33"/>
    </row>
    <row r="218" spans="1:26" s="13" customFormat="1" ht="68.25" customHeight="1" x14ac:dyDescent="0.25">
      <c r="A218" s="32"/>
      <c r="B218" s="60" t="s">
        <v>28</v>
      </c>
      <c r="C218" s="46">
        <v>5989</v>
      </c>
      <c r="D218" s="46">
        <v>6008</v>
      </c>
      <c r="E218" s="46">
        <v>6020</v>
      </c>
      <c r="F218" s="46"/>
      <c r="G218" s="46"/>
      <c r="H218" s="46"/>
      <c r="I218" s="46">
        <f t="shared" si="192"/>
        <v>-5989</v>
      </c>
      <c r="J218" s="46">
        <f t="shared" si="197"/>
        <v>-6008</v>
      </c>
      <c r="K218" s="46">
        <f t="shared" si="198"/>
        <v>-6020</v>
      </c>
      <c r="L218" s="46"/>
      <c r="M218" s="46"/>
      <c r="N218" s="46"/>
      <c r="O218" s="46">
        <f t="shared" si="199"/>
        <v>0</v>
      </c>
      <c r="P218" s="46">
        <f t="shared" si="200"/>
        <v>0</v>
      </c>
      <c r="Q218" s="46">
        <f t="shared" si="201"/>
        <v>0</v>
      </c>
      <c r="R218" s="46"/>
      <c r="S218" s="46"/>
      <c r="T218" s="46"/>
      <c r="U218" s="46">
        <f t="shared" si="193"/>
        <v>0</v>
      </c>
      <c r="V218" s="46">
        <f t="shared" si="194"/>
        <v>0</v>
      </c>
      <c r="W218" s="46">
        <f t="shared" si="195"/>
        <v>0</v>
      </c>
      <c r="X218" s="33"/>
      <c r="Y218" s="33"/>
      <c r="Z218" s="33"/>
    </row>
    <row r="219" spans="1:26" s="13" customFormat="1" ht="49.5" customHeight="1" x14ac:dyDescent="0.25">
      <c r="A219" s="11"/>
      <c r="B219" s="87" t="s">
        <v>363</v>
      </c>
      <c r="C219" s="45">
        <v>100</v>
      </c>
      <c r="D219" s="45">
        <v>100</v>
      </c>
      <c r="E219" s="45">
        <v>100</v>
      </c>
      <c r="F219" s="45"/>
      <c r="G219" s="45"/>
      <c r="H219" s="45"/>
      <c r="I219" s="45">
        <f t="shared" si="192"/>
        <v>-100</v>
      </c>
      <c r="J219" s="45">
        <f t="shared" si="197"/>
        <v>-100</v>
      </c>
      <c r="K219" s="45">
        <f t="shared" si="198"/>
        <v>-100</v>
      </c>
      <c r="L219" s="45"/>
      <c r="M219" s="45"/>
      <c r="N219" s="45"/>
      <c r="O219" s="45">
        <f t="shared" si="199"/>
        <v>0</v>
      </c>
      <c r="P219" s="45">
        <f t="shared" si="200"/>
        <v>0</v>
      </c>
      <c r="Q219" s="45">
        <f t="shared" si="201"/>
        <v>0</v>
      </c>
      <c r="R219" s="45"/>
      <c r="S219" s="45"/>
      <c r="T219" s="45"/>
      <c r="U219" s="45">
        <f t="shared" si="193"/>
        <v>0</v>
      </c>
      <c r="V219" s="45">
        <f t="shared" si="194"/>
        <v>0</v>
      </c>
      <c r="W219" s="45">
        <f t="shared" si="195"/>
        <v>0</v>
      </c>
      <c r="X219" s="33"/>
      <c r="Y219" s="33"/>
      <c r="Z219" s="33"/>
    </row>
    <row r="220" spans="1:26" s="13" customFormat="1" ht="37.5" customHeight="1" x14ac:dyDescent="0.25">
      <c r="A220" s="11"/>
      <c r="B220" s="57" t="s">
        <v>27</v>
      </c>
      <c r="C220" s="45">
        <v>21396</v>
      </c>
      <c r="D220" s="45">
        <v>21396</v>
      </c>
      <c r="E220" s="45">
        <v>21396</v>
      </c>
      <c r="F220" s="45"/>
      <c r="G220" s="45"/>
      <c r="H220" s="45"/>
      <c r="I220" s="45">
        <f t="shared" si="192"/>
        <v>-21396</v>
      </c>
      <c r="J220" s="45">
        <f t="shared" si="197"/>
        <v>-21396</v>
      </c>
      <c r="K220" s="45">
        <f t="shared" si="198"/>
        <v>-21396</v>
      </c>
      <c r="L220" s="45"/>
      <c r="M220" s="45"/>
      <c r="N220" s="45"/>
      <c r="O220" s="45">
        <f t="shared" si="199"/>
        <v>0</v>
      </c>
      <c r="P220" s="45">
        <f t="shared" si="200"/>
        <v>0</v>
      </c>
      <c r="Q220" s="45">
        <f t="shared" si="201"/>
        <v>0</v>
      </c>
      <c r="R220" s="45"/>
      <c r="S220" s="45"/>
      <c r="T220" s="45"/>
      <c r="U220" s="45">
        <f t="shared" si="193"/>
        <v>0</v>
      </c>
      <c r="V220" s="45">
        <f t="shared" si="194"/>
        <v>0</v>
      </c>
      <c r="W220" s="45">
        <f t="shared" si="195"/>
        <v>0</v>
      </c>
      <c r="X220" s="33"/>
      <c r="Y220" s="33"/>
      <c r="Z220" s="33"/>
    </row>
    <row r="221" spans="1:26" s="13" customFormat="1" ht="51" customHeight="1" x14ac:dyDescent="0.25">
      <c r="A221" s="11"/>
      <c r="B221" s="57" t="s">
        <v>26</v>
      </c>
      <c r="C221" s="45">
        <v>711</v>
      </c>
      <c r="D221" s="45">
        <v>711</v>
      </c>
      <c r="E221" s="45">
        <v>711</v>
      </c>
      <c r="F221" s="45"/>
      <c r="G221" s="45"/>
      <c r="H221" s="45"/>
      <c r="I221" s="45">
        <f t="shared" ref="I221:I254" si="237">F221-C221</f>
        <v>-711</v>
      </c>
      <c r="J221" s="45">
        <f t="shared" si="197"/>
        <v>-711</v>
      </c>
      <c r="K221" s="45">
        <f t="shared" si="198"/>
        <v>-711</v>
      </c>
      <c r="L221" s="45"/>
      <c r="M221" s="45"/>
      <c r="N221" s="45"/>
      <c r="O221" s="45">
        <f t="shared" si="199"/>
        <v>0</v>
      </c>
      <c r="P221" s="45">
        <f t="shared" si="200"/>
        <v>0</v>
      </c>
      <c r="Q221" s="45">
        <f t="shared" si="201"/>
        <v>0</v>
      </c>
      <c r="R221" s="45"/>
      <c r="S221" s="45"/>
      <c r="T221" s="45"/>
      <c r="U221" s="45">
        <f t="shared" si="193"/>
        <v>0</v>
      </c>
      <c r="V221" s="45">
        <f t="shared" si="194"/>
        <v>0</v>
      </c>
      <c r="W221" s="45">
        <f t="shared" si="195"/>
        <v>0</v>
      </c>
      <c r="X221" s="33"/>
      <c r="Y221" s="33"/>
      <c r="Z221" s="33"/>
    </row>
    <row r="222" spans="1:26" s="13" customFormat="1" ht="186" customHeight="1" x14ac:dyDescent="0.25">
      <c r="A222" s="11"/>
      <c r="B222" s="57" t="s">
        <v>25</v>
      </c>
      <c r="C222" s="45">
        <v>996</v>
      </c>
      <c r="D222" s="45">
        <v>996</v>
      </c>
      <c r="E222" s="45">
        <v>996</v>
      </c>
      <c r="F222" s="45"/>
      <c r="G222" s="45"/>
      <c r="H222" s="45"/>
      <c r="I222" s="45">
        <f t="shared" si="237"/>
        <v>-996</v>
      </c>
      <c r="J222" s="45">
        <f t="shared" si="197"/>
        <v>-996</v>
      </c>
      <c r="K222" s="45">
        <f t="shared" si="198"/>
        <v>-996</v>
      </c>
      <c r="L222" s="45"/>
      <c r="M222" s="45"/>
      <c r="N222" s="45"/>
      <c r="O222" s="45">
        <f t="shared" si="199"/>
        <v>0</v>
      </c>
      <c r="P222" s="45">
        <f t="shared" si="200"/>
        <v>0</v>
      </c>
      <c r="Q222" s="45">
        <f t="shared" si="201"/>
        <v>0</v>
      </c>
      <c r="R222" s="45"/>
      <c r="S222" s="45"/>
      <c r="T222" s="45"/>
      <c r="U222" s="45">
        <f t="shared" ref="U222:U255" si="238">R222-L222</f>
        <v>0</v>
      </c>
      <c r="V222" s="45">
        <f t="shared" ref="V222:V255" si="239">S222-M222</f>
        <v>0</v>
      </c>
      <c r="W222" s="45">
        <f t="shared" ref="W222:W255" si="240">T222-N222</f>
        <v>0</v>
      </c>
      <c r="X222" s="33"/>
      <c r="Y222" s="33"/>
      <c r="Z222" s="33"/>
    </row>
    <row r="223" spans="1:26" s="13" customFormat="1" ht="64.5" customHeight="1" x14ac:dyDescent="0.25">
      <c r="A223" s="11"/>
      <c r="B223" s="57" t="s">
        <v>365</v>
      </c>
      <c r="C223" s="45">
        <v>423</v>
      </c>
      <c r="D223" s="45">
        <v>136</v>
      </c>
      <c r="E223" s="45">
        <v>136</v>
      </c>
      <c r="F223" s="45"/>
      <c r="G223" s="45"/>
      <c r="H223" s="45"/>
      <c r="I223" s="45">
        <f t="shared" si="237"/>
        <v>-423</v>
      </c>
      <c r="J223" s="45">
        <f t="shared" si="197"/>
        <v>-136</v>
      </c>
      <c r="K223" s="45">
        <f t="shared" si="198"/>
        <v>-136</v>
      </c>
      <c r="L223" s="45"/>
      <c r="M223" s="45"/>
      <c r="N223" s="45"/>
      <c r="O223" s="45">
        <f t="shared" si="199"/>
        <v>0</v>
      </c>
      <c r="P223" s="45">
        <f t="shared" si="200"/>
        <v>0</v>
      </c>
      <c r="Q223" s="45">
        <f t="shared" si="201"/>
        <v>0</v>
      </c>
      <c r="R223" s="45"/>
      <c r="S223" s="45"/>
      <c r="T223" s="45"/>
      <c r="U223" s="45">
        <f t="shared" si="238"/>
        <v>0</v>
      </c>
      <c r="V223" s="45">
        <f t="shared" si="239"/>
        <v>0</v>
      </c>
      <c r="W223" s="45">
        <f t="shared" si="240"/>
        <v>0</v>
      </c>
      <c r="X223" s="33"/>
      <c r="Y223" s="33"/>
      <c r="Z223" s="33"/>
    </row>
    <row r="224" spans="1:26" s="13" customFormat="1" ht="48.75" customHeight="1" x14ac:dyDescent="0.25">
      <c r="A224" s="11"/>
      <c r="B224" s="87" t="s">
        <v>366</v>
      </c>
      <c r="C224" s="45">
        <v>2987</v>
      </c>
      <c r="D224" s="45">
        <v>2987</v>
      </c>
      <c r="E224" s="45">
        <v>2987</v>
      </c>
      <c r="F224" s="45"/>
      <c r="G224" s="45"/>
      <c r="H224" s="45"/>
      <c r="I224" s="45">
        <f t="shared" si="237"/>
        <v>-2987</v>
      </c>
      <c r="J224" s="45">
        <f t="shared" ref="J224:J255" si="241">G224-D224</f>
        <v>-2987</v>
      </c>
      <c r="K224" s="45">
        <f t="shared" ref="K224:K254" si="242">H224-E224</f>
        <v>-2987</v>
      </c>
      <c r="L224" s="45"/>
      <c r="M224" s="45"/>
      <c r="N224" s="45"/>
      <c r="O224" s="45">
        <f t="shared" ref="O224:O255" si="243">L224-F224</f>
        <v>0</v>
      </c>
      <c r="P224" s="45">
        <f t="shared" ref="P224:P255" si="244">M224-G224</f>
        <v>0</v>
      </c>
      <c r="Q224" s="45">
        <f t="shared" ref="Q224:Q255" si="245">N224-H224</f>
        <v>0</v>
      </c>
      <c r="R224" s="45"/>
      <c r="S224" s="45"/>
      <c r="T224" s="45"/>
      <c r="U224" s="45">
        <f t="shared" si="238"/>
        <v>0</v>
      </c>
      <c r="V224" s="45">
        <f t="shared" si="239"/>
        <v>0</v>
      </c>
      <c r="W224" s="45">
        <f t="shared" si="240"/>
        <v>0</v>
      </c>
      <c r="X224" s="33"/>
      <c r="Y224" s="33"/>
      <c r="Z224" s="33"/>
    </row>
    <row r="225" spans="1:26" s="13" customFormat="1" ht="62.25" customHeight="1" x14ac:dyDescent="0.25">
      <c r="A225" s="11"/>
      <c r="B225" s="57" t="s">
        <v>256</v>
      </c>
      <c r="C225" s="45">
        <v>2318</v>
      </c>
      <c r="D225" s="45">
        <v>2318</v>
      </c>
      <c r="E225" s="45">
        <v>2318</v>
      </c>
      <c r="F225" s="45"/>
      <c r="G225" s="45"/>
      <c r="H225" s="45"/>
      <c r="I225" s="45">
        <f t="shared" si="237"/>
        <v>-2318</v>
      </c>
      <c r="J225" s="45">
        <f t="shared" si="241"/>
        <v>-2318</v>
      </c>
      <c r="K225" s="45">
        <f t="shared" si="242"/>
        <v>-2318</v>
      </c>
      <c r="L225" s="45"/>
      <c r="M225" s="45"/>
      <c r="N225" s="45"/>
      <c r="O225" s="45">
        <f t="shared" si="243"/>
        <v>0</v>
      </c>
      <c r="P225" s="45">
        <f t="shared" si="244"/>
        <v>0</v>
      </c>
      <c r="Q225" s="45">
        <f t="shared" si="245"/>
        <v>0</v>
      </c>
      <c r="R225" s="45"/>
      <c r="S225" s="45"/>
      <c r="T225" s="45"/>
      <c r="U225" s="45">
        <f t="shared" si="238"/>
        <v>0</v>
      </c>
      <c r="V225" s="45">
        <f t="shared" si="239"/>
        <v>0</v>
      </c>
      <c r="W225" s="45">
        <f t="shared" si="240"/>
        <v>0</v>
      </c>
      <c r="X225" s="33"/>
      <c r="Y225" s="33"/>
      <c r="Z225" s="33"/>
    </row>
    <row r="226" spans="1:26" s="13" customFormat="1" ht="95.25" customHeight="1" x14ac:dyDescent="0.25">
      <c r="A226" s="11"/>
      <c r="B226" s="87" t="s">
        <v>364</v>
      </c>
      <c r="C226" s="45">
        <v>668.92</v>
      </c>
      <c r="D226" s="45">
        <v>668.92</v>
      </c>
      <c r="E226" s="45">
        <v>668.92</v>
      </c>
      <c r="F226" s="45"/>
      <c r="G226" s="45"/>
      <c r="H226" s="45"/>
      <c r="I226" s="45">
        <f t="shared" si="237"/>
        <v>-668.92</v>
      </c>
      <c r="J226" s="45">
        <f t="shared" si="241"/>
        <v>-668.92</v>
      </c>
      <c r="K226" s="45">
        <f t="shared" si="242"/>
        <v>-668.92</v>
      </c>
      <c r="L226" s="45"/>
      <c r="M226" s="45"/>
      <c r="N226" s="45"/>
      <c r="O226" s="45">
        <f t="shared" si="243"/>
        <v>0</v>
      </c>
      <c r="P226" s="45">
        <f t="shared" si="244"/>
        <v>0</v>
      </c>
      <c r="Q226" s="45">
        <f t="shared" si="245"/>
        <v>0</v>
      </c>
      <c r="R226" s="45"/>
      <c r="S226" s="45"/>
      <c r="T226" s="45"/>
      <c r="U226" s="45">
        <f t="shared" si="238"/>
        <v>0</v>
      </c>
      <c r="V226" s="45">
        <f t="shared" si="239"/>
        <v>0</v>
      </c>
      <c r="W226" s="45">
        <f t="shared" si="240"/>
        <v>0</v>
      </c>
      <c r="X226" s="33"/>
      <c r="Y226" s="33"/>
      <c r="Z226" s="33"/>
    </row>
    <row r="227" spans="1:26" s="13" customFormat="1" ht="66" customHeight="1" x14ac:dyDescent="0.25">
      <c r="A227" s="11"/>
      <c r="B227" s="67" t="s">
        <v>324</v>
      </c>
      <c r="C227" s="45">
        <v>553</v>
      </c>
      <c r="D227" s="45">
        <v>553</v>
      </c>
      <c r="E227" s="45">
        <v>553</v>
      </c>
      <c r="F227" s="45"/>
      <c r="G227" s="45"/>
      <c r="H227" s="45"/>
      <c r="I227" s="45">
        <f t="shared" si="237"/>
        <v>-553</v>
      </c>
      <c r="J227" s="45">
        <f t="shared" si="241"/>
        <v>-553</v>
      </c>
      <c r="K227" s="45">
        <f t="shared" si="242"/>
        <v>-553</v>
      </c>
      <c r="L227" s="45"/>
      <c r="M227" s="45"/>
      <c r="N227" s="45"/>
      <c r="O227" s="45">
        <f t="shared" si="243"/>
        <v>0</v>
      </c>
      <c r="P227" s="45">
        <f t="shared" si="244"/>
        <v>0</v>
      </c>
      <c r="Q227" s="45">
        <f t="shared" si="245"/>
        <v>0</v>
      </c>
      <c r="R227" s="45"/>
      <c r="S227" s="45"/>
      <c r="T227" s="45"/>
      <c r="U227" s="45">
        <f t="shared" si="238"/>
        <v>0</v>
      </c>
      <c r="V227" s="45">
        <f t="shared" si="239"/>
        <v>0</v>
      </c>
      <c r="W227" s="45">
        <f t="shared" si="240"/>
        <v>0</v>
      </c>
      <c r="X227" s="33"/>
      <c r="Y227" s="33"/>
      <c r="Z227" s="33"/>
    </row>
    <row r="228" spans="1:26" ht="81.75" customHeight="1" x14ac:dyDescent="0.25">
      <c r="A228" s="9" t="s">
        <v>24</v>
      </c>
      <c r="B228" s="21" t="s">
        <v>22</v>
      </c>
      <c r="C228" s="43">
        <f t="shared" ref="C228:H228" si="246">SUM(C229:C230)</f>
        <v>37083</v>
      </c>
      <c r="D228" s="43">
        <f t="shared" si="246"/>
        <v>37083</v>
      </c>
      <c r="E228" s="43">
        <f t="shared" si="246"/>
        <v>37083</v>
      </c>
      <c r="F228" s="43">
        <f t="shared" si="246"/>
        <v>0</v>
      </c>
      <c r="G228" s="43">
        <f t="shared" si="246"/>
        <v>0</v>
      </c>
      <c r="H228" s="43">
        <f t="shared" si="246"/>
        <v>0</v>
      </c>
      <c r="I228" s="43">
        <f t="shared" si="237"/>
        <v>-37083</v>
      </c>
      <c r="J228" s="43">
        <f t="shared" si="241"/>
        <v>-37083</v>
      </c>
      <c r="K228" s="43">
        <f t="shared" si="242"/>
        <v>-37083</v>
      </c>
      <c r="L228" s="43">
        <f t="shared" ref="L228:N228" si="247">SUM(L229:L230)</f>
        <v>0</v>
      </c>
      <c r="M228" s="43">
        <f t="shared" si="247"/>
        <v>0</v>
      </c>
      <c r="N228" s="43">
        <f t="shared" si="247"/>
        <v>0</v>
      </c>
      <c r="O228" s="43">
        <f t="shared" si="243"/>
        <v>0</v>
      </c>
      <c r="P228" s="43">
        <f t="shared" si="244"/>
        <v>0</v>
      </c>
      <c r="Q228" s="43">
        <f t="shared" si="245"/>
        <v>0</v>
      </c>
      <c r="R228" s="43">
        <f t="shared" ref="R228:T228" si="248">SUM(R229:R230)</f>
        <v>0</v>
      </c>
      <c r="S228" s="43">
        <f t="shared" si="248"/>
        <v>0</v>
      </c>
      <c r="T228" s="43">
        <f t="shared" si="248"/>
        <v>0</v>
      </c>
      <c r="U228" s="43">
        <f t="shared" si="238"/>
        <v>0</v>
      </c>
      <c r="V228" s="43">
        <f t="shared" si="239"/>
        <v>0</v>
      </c>
      <c r="W228" s="43">
        <f t="shared" si="240"/>
        <v>0</v>
      </c>
      <c r="X228" s="47"/>
      <c r="Y228" s="47"/>
      <c r="Z228" s="47"/>
    </row>
    <row r="229" spans="1:26" s="13" customFormat="1" ht="69" customHeight="1" x14ac:dyDescent="0.25">
      <c r="A229" s="11" t="s">
        <v>23</v>
      </c>
      <c r="B229" s="57" t="s">
        <v>286</v>
      </c>
      <c r="C229" s="45">
        <v>35019</v>
      </c>
      <c r="D229" s="45">
        <v>35019</v>
      </c>
      <c r="E229" s="45">
        <v>35019</v>
      </c>
      <c r="F229" s="45"/>
      <c r="G229" s="45"/>
      <c r="H229" s="45"/>
      <c r="I229" s="45">
        <f t="shared" si="237"/>
        <v>-35019</v>
      </c>
      <c r="J229" s="45">
        <f t="shared" si="241"/>
        <v>-35019</v>
      </c>
      <c r="K229" s="45">
        <f t="shared" si="242"/>
        <v>-35019</v>
      </c>
      <c r="L229" s="45"/>
      <c r="M229" s="45"/>
      <c r="N229" s="45"/>
      <c r="O229" s="45">
        <f t="shared" si="243"/>
        <v>0</v>
      </c>
      <c r="P229" s="45">
        <f t="shared" si="244"/>
        <v>0</v>
      </c>
      <c r="Q229" s="45">
        <f t="shared" si="245"/>
        <v>0</v>
      </c>
      <c r="R229" s="45"/>
      <c r="S229" s="45"/>
      <c r="T229" s="45"/>
      <c r="U229" s="45">
        <f t="shared" si="238"/>
        <v>0</v>
      </c>
      <c r="V229" s="45">
        <f t="shared" si="239"/>
        <v>0</v>
      </c>
      <c r="W229" s="45">
        <f t="shared" si="240"/>
        <v>0</v>
      </c>
      <c r="X229" s="33"/>
      <c r="Y229" s="33"/>
      <c r="Z229" s="33"/>
    </row>
    <row r="230" spans="1:26" s="13" customFormat="1" ht="82.5" customHeight="1" x14ac:dyDescent="0.25">
      <c r="A230" s="11" t="s">
        <v>21</v>
      </c>
      <c r="B230" s="57" t="s">
        <v>287</v>
      </c>
      <c r="C230" s="45">
        <f>1714+350</f>
        <v>2064</v>
      </c>
      <c r="D230" s="45">
        <f t="shared" ref="D230:E230" si="249">1714+350</f>
        <v>2064</v>
      </c>
      <c r="E230" s="45">
        <f t="shared" si="249"/>
        <v>2064</v>
      </c>
      <c r="F230" s="45"/>
      <c r="G230" s="45"/>
      <c r="H230" s="45"/>
      <c r="I230" s="45">
        <f t="shared" si="237"/>
        <v>-2064</v>
      </c>
      <c r="J230" s="45">
        <f t="shared" si="241"/>
        <v>-2064</v>
      </c>
      <c r="K230" s="45">
        <f t="shared" si="242"/>
        <v>-2064</v>
      </c>
      <c r="L230" s="45"/>
      <c r="M230" s="45"/>
      <c r="N230" s="45"/>
      <c r="O230" s="45">
        <f t="shared" si="243"/>
        <v>0</v>
      </c>
      <c r="P230" s="45">
        <f t="shared" si="244"/>
        <v>0</v>
      </c>
      <c r="Q230" s="45">
        <f t="shared" si="245"/>
        <v>0</v>
      </c>
      <c r="R230" s="45"/>
      <c r="S230" s="45"/>
      <c r="T230" s="45"/>
      <c r="U230" s="45">
        <f t="shared" si="238"/>
        <v>0</v>
      </c>
      <c r="V230" s="45">
        <f t="shared" si="239"/>
        <v>0</v>
      </c>
      <c r="W230" s="45">
        <f t="shared" si="240"/>
        <v>0</v>
      </c>
      <c r="X230" s="33"/>
      <c r="Y230" s="33"/>
      <c r="Z230" s="33"/>
    </row>
    <row r="231" spans="1:26" ht="65.25" customHeight="1" x14ac:dyDescent="0.25">
      <c r="A231" s="9" t="s">
        <v>20</v>
      </c>
      <c r="B231" s="21" t="s">
        <v>19</v>
      </c>
      <c r="C231" s="39">
        <v>58907</v>
      </c>
      <c r="D231" s="39">
        <v>62372</v>
      </c>
      <c r="E231" s="39">
        <v>45047</v>
      </c>
      <c r="F231" s="39"/>
      <c r="G231" s="39"/>
      <c r="H231" s="39"/>
      <c r="I231" s="39">
        <f t="shared" si="237"/>
        <v>-58907</v>
      </c>
      <c r="J231" s="39">
        <f t="shared" si="241"/>
        <v>-62372</v>
      </c>
      <c r="K231" s="39">
        <f t="shared" si="242"/>
        <v>-45047</v>
      </c>
      <c r="L231" s="39"/>
      <c r="M231" s="39"/>
      <c r="N231" s="39"/>
      <c r="O231" s="39">
        <f t="shared" si="243"/>
        <v>0</v>
      </c>
      <c r="P231" s="39">
        <f t="shared" si="244"/>
        <v>0</v>
      </c>
      <c r="Q231" s="39">
        <f t="shared" si="245"/>
        <v>0</v>
      </c>
      <c r="R231" s="39"/>
      <c r="S231" s="39"/>
      <c r="T231" s="39"/>
      <c r="U231" s="39">
        <f t="shared" si="238"/>
        <v>0</v>
      </c>
      <c r="V231" s="39">
        <f t="shared" si="239"/>
        <v>0</v>
      </c>
      <c r="W231" s="39">
        <f t="shared" si="240"/>
        <v>0</v>
      </c>
      <c r="X231" s="47"/>
      <c r="Y231" s="47"/>
      <c r="Z231" s="47"/>
    </row>
    <row r="232" spans="1:26" ht="66.75" customHeight="1" x14ac:dyDescent="0.25">
      <c r="A232" s="9" t="s">
        <v>18</v>
      </c>
      <c r="B232" s="21" t="s">
        <v>17</v>
      </c>
      <c r="C232" s="39">
        <v>4.2</v>
      </c>
      <c r="D232" s="39">
        <v>4.5</v>
      </c>
      <c r="E232" s="39">
        <v>4.0999999999999996</v>
      </c>
      <c r="F232" s="39"/>
      <c r="G232" s="39"/>
      <c r="H232" s="39"/>
      <c r="I232" s="39">
        <f t="shared" si="237"/>
        <v>-4.2</v>
      </c>
      <c r="J232" s="39">
        <f t="shared" si="241"/>
        <v>-4.5</v>
      </c>
      <c r="K232" s="39">
        <f t="shared" si="242"/>
        <v>-4.0999999999999996</v>
      </c>
      <c r="L232" s="39"/>
      <c r="M232" s="39"/>
      <c r="N232" s="39"/>
      <c r="O232" s="39">
        <f t="shared" si="243"/>
        <v>0</v>
      </c>
      <c r="P232" s="39">
        <f t="shared" si="244"/>
        <v>0</v>
      </c>
      <c r="Q232" s="39">
        <f t="shared" si="245"/>
        <v>0</v>
      </c>
      <c r="R232" s="39"/>
      <c r="S232" s="39"/>
      <c r="T232" s="39"/>
      <c r="U232" s="39">
        <f t="shared" si="238"/>
        <v>0</v>
      </c>
      <c r="V232" s="39">
        <f t="shared" si="239"/>
        <v>0</v>
      </c>
      <c r="W232" s="39">
        <f t="shared" si="240"/>
        <v>0</v>
      </c>
      <c r="X232" s="47"/>
      <c r="Y232" s="47"/>
      <c r="Z232" s="47"/>
    </row>
    <row r="233" spans="1:26" ht="66.75" customHeight="1" x14ac:dyDescent="0.25">
      <c r="A233" s="85" t="s">
        <v>368</v>
      </c>
      <c r="B233" s="21" t="s">
        <v>367</v>
      </c>
      <c r="C233" s="39">
        <v>0</v>
      </c>
      <c r="D233" s="39">
        <v>0</v>
      </c>
      <c r="E233" s="39">
        <v>6700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47"/>
      <c r="Y233" s="47"/>
      <c r="Z233" s="47"/>
    </row>
    <row r="234" spans="1:26" ht="64.5" customHeight="1" x14ac:dyDescent="0.25">
      <c r="A234" s="9" t="s">
        <v>16</v>
      </c>
      <c r="B234" s="21" t="s">
        <v>15</v>
      </c>
      <c r="C234" s="39">
        <v>45685</v>
      </c>
      <c r="D234" s="39">
        <v>48100</v>
      </c>
      <c r="E234" s="39">
        <v>48100</v>
      </c>
      <c r="F234" s="39"/>
      <c r="G234" s="39"/>
      <c r="H234" s="39"/>
      <c r="I234" s="39">
        <f t="shared" si="237"/>
        <v>-45685</v>
      </c>
      <c r="J234" s="39">
        <f t="shared" si="241"/>
        <v>-48100</v>
      </c>
      <c r="K234" s="39">
        <f t="shared" si="242"/>
        <v>-48100</v>
      </c>
      <c r="L234" s="39"/>
      <c r="M234" s="39"/>
      <c r="N234" s="39"/>
      <c r="O234" s="39">
        <f t="shared" si="243"/>
        <v>0</v>
      </c>
      <c r="P234" s="39">
        <f t="shared" si="244"/>
        <v>0</v>
      </c>
      <c r="Q234" s="39">
        <f t="shared" si="245"/>
        <v>0</v>
      </c>
      <c r="R234" s="39"/>
      <c r="S234" s="39"/>
      <c r="T234" s="39"/>
      <c r="U234" s="39">
        <f t="shared" si="238"/>
        <v>0</v>
      </c>
      <c r="V234" s="39">
        <f t="shared" si="239"/>
        <v>0</v>
      </c>
      <c r="W234" s="39">
        <f t="shared" si="240"/>
        <v>0</v>
      </c>
      <c r="X234" s="47"/>
      <c r="Y234" s="47"/>
      <c r="Z234" s="47"/>
    </row>
    <row r="235" spans="1:26" ht="31.5" customHeight="1" x14ac:dyDescent="0.25">
      <c r="A235" s="9" t="s">
        <v>14</v>
      </c>
      <c r="B235" s="21" t="s">
        <v>13</v>
      </c>
      <c r="C235" s="39">
        <f t="shared" ref="C235:H235" si="250">SUM(C236:C237)</f>
        <v>1913582</v>
      </c>
      <c r="D235" s="39">
        <f t="shared" si="250"/>
        <v>1913582</v>
      </c>
      <c r="E235" s="39">
        <f t="shared" si="250"/>
        <v>1913582</v>
      </c>
      <c r="F235" s="39">
        <f t="shared" si="250"/>
        <v>0</v>
      </c>
      <c r="G235" s="39">
        <f t="shared" si="250"/>
        <v>0</v>
      </c>
      <c r="H235" s="39">
        <f t="shared" si="250"/>
        <v>0</v>
      </c>
      <c r="I235" s="39">
        <f t="shared" si="237"/>
        <v>-1913582</v>
      </c>
      <c r="J235" s="39">
        <f t="shared" si="241"/>
        <v>-1913582</v>
      </c>
      <c r="K235" s="39">
        <f t="shared" si="242"/>
        <v>-1913582</v>
      </c>
      <c r="L235" s="39">
        <f>SUM(L236:L237)</f>
        <v>0</v>
      </c>
      <c r="M235" s="39">
        <f>SUM(M236:M237)</f>
        <v>0</v>
      </c>
      <c r="N235" s="39">
        <f>SUM(N236:N237)</f>
        <v>0</v>
      </c>
      <c r="O235" s="39">
        <f t="shared" si="243"/>
        <v>0</v>
      </c>
      <c r="P235" s="39">
        <f t="shared" si="244"/>
        <v>0</v>
      </c>
      <c r="Q235" s="39">
        <f t="shared" si="245"/>
        <v>0</v>
      </c>
      <c r="R235" s="39">
        <f>SUM(R236:R237)</f>
        <v>0</v>
      </c>
      <c r="S235" s="39">
        <f>SUM(S236:S237)</f>
        <v>0</v>
      </c>
      <c r="T235" s="39">
        <f>SUM(T236:T237)</f>
        <v>0</v>
      </c>
      <c r="U235" s="39">
        <f t="shared" si="238"/>
        <v>0</v>
      </c>
      <c r="V235" s="39">
        <f t="shared" si="239"/>
        <v>0</v>
      </c>
      <c r="W235" s="39">
        <f t="shared" si="240"/>
        <v>0</v>
      </c>
      <c r="X235" s="47"/>
      <c r="Y235" s="47"/>
      <c r="Z235" s="47"/>
    </row>
    <row r="236" spans="1:26" s="28" customFormat="1" ht="186" customHeight="1" x14ac:dyDescent="0.25">
      <c r="A236" s="11"/>
      <c r="B236" s="87" t="s">
        <v>373</v>
      </c>
      <c r="C236" s="40">
        <v>1903895</v>
      </c>
      <c r="D236" s="40">
        <v>1903895</v>
      </c>
      <c r="E236" s="40">
        <v>1903895</v>
      </c>
      <c r="F236" s="40"/>
      <c r="G236" s="40"/>
      <c r="H236" s="40"/>
      <c r="I236" s="40">
        <f t="shared" si="237"/>
        <v>-1903895</v>
      </c>
      <c r="J236" s="40">
        <f t="shared" si="241"/>
        <v>-1903895</v>
      </c>
      <c r="K236" s="40">
        <f t="shared" si="242"/>
        <v>-1903895</v>
      </c>
      <c r="L236" s="40"/>
      <c r="M236" s="40"/>
      <c r="N236" s="40"/>
      <c r="O236" s="40">
        <f t="shared" si="243"/>
        <v>0</v>
      </c>
      <c r="P236" s="40">
        <f t="shared" si="244"/>
        <v>0</v>
      </c>
      <c r="Q236" s="40">
        <f t="shared" si="245"/>
        <v>0</v>
      </c>
      <c r="R236" s="40"/>
      <c r="S236" s="40"/>
      <c r="T236" s="40"/>
      <c r="U236" s="40">
        <f t="shared" si="238"/>
        <v>0</v>
      </c>
      <c r="V236" s="40">
        <f t="shared" si="239"/>
        <v>0</v>
      </c>
      <c r="W236" s="40">
        <f t="shared" si="240"/>
        <v>0</v>
      </c>
      <c r="X236" s="33"/>
      <c r="Y236" s="33"/>
      <c r="Z236" s="33"/>
    </row>
    <row r="237" spans="1:26" s="28" customFormat="1" ht="219" customHeight="1" x14ac:dyDescent="0.25">
      <c r="A237" s="11"/>
      <c r="B237" s="87" t="s">
        <v>374</v>
      </c>
      <c r="C237" s="40">
        <v>9687</v>
      </c>
      <c r="D237" s="40">
        <v>9687</v>
      </c>
      <c r="E237" s="40">
        <v>9687</v>
      </c>
      <c r="F237" s="40"/>
      <c r="G237" s="40"/>
      <c r="H237" s="40"/>
      <c r="I237" s="40">
        <f t="shared" si="237"/>
        <v>-9687</v>
      </c>
      <c r="J237" s="40">
        <f t="shared" si="241"/>
        <v>-9687</v>
      </c>
      <c r="K237" s="40">
        <f t="shared" si="242"/>
        <v>-9687</v>
      </c>
      <c r="L237" s="40"/>
      <c r="M237" s="40"/>
      <c r="N237" s="40"/>
      <c r="O237" s="40">
        <f t="shared" si="243"/>
        <v>0</v>
      </c>
      <c r="P237" s="40">
        <f t="shared" si="244"/>
        <v>0</v>
      </c>
      <c r="Q237" s="40">
        <f t="shared" si="245"/>
        <v>0</v>
      </c>
      <c r="R237" s="40"/>
      <c r="S237" s="40"/>
      <c r="T237" s="40"/>
      <c r="U237" s="40">
        <f t="shared" si="238"/>
        <v>0</v>
      </c>
      <c r="V237" s="40">
        <f t="shared" si="239"/>
        <v>0</v>
      </c>
      <c r="W237" s="40">
        <f t="shared" si="240"/>
        <v>0</v>
      </c>
      <c r="X237" s="33"/>
      <c r="Y237" s="33"/>
      <c r="Z237" s="33"/>
    </row>
    <row r="238" spans="1:26" s="7" customFormat="1" ht="27" customHeight="1" x14ac:dyDescent="0.25">
      <c r="A238" s="4" t="s">
        <v>12</v>
      </c>
      <c r="B238" s="8" t="s">
        <v>11</v>
      </c>
      <c r="C238" s="38">
        <f>C239+C240</f>
        <v>567308</v>
      </c>
      <c r="D238" s="38">
        <f t="shared" ref="D238:H238" si="251">D239+D240</f>
        <v>2500</v>
      </c>
      <c r="E238" s="38">
        <f t="shared" si="251"/>
        <v>0</v>
      </c>
      <c r="F238" s="38">
        <f t="shared" si="251"/>
        <v>0</v>
      </c>
      <c r="G238" s="38">
        <f t="shared" si="251"/>
        <v>0</v>
      </c>
      <c r="H238" s="38">
        <f t="shared" si="251"/>
        <v>0</v>
      </c>
      <c r="I238" s="38">
        <f t="shared" si="237"/>
        <v>-567308</v>
      </c>
      <c r="J238" s="38">
        <f t="shared" si="241"/>
        <v>-2500</v>
      </c>
      <c r="K238" s="38">
        <f t="shared" si="242"/>
        <v>0</v>
      </c>
      <c r="L238" s="38">
        <f t="shared" ref="L238:N238" si="252">L239+L240</f>
        <v>0</v>
      </c>
      <c r="M238" s="38">
        <f t="shared" si="252"/>
        <v>0</v>
      </c>
      <c r="N238" s="38">
        <f t="shared" si="252"/>
        <v>0</v>
      </c>
      <c r="O238" s="38">
        <f t="shared" si="243"/>
        <v>0</v>
      </c>
      <c r="P238" s="38">
        <f t="shared" si="244"/>
        <v>0</v>
      </c>
      <c r="Q238" s="38">
        <f t="shared" si="245"/>
        <v>0</v>
      </c>
      <c r="R238" s="38">
        <f>R239+R240</f>
        <v>0</v>
      </c>
      <c r="S238" s="38">
        <f t="shared" ref="S238:T238" si="253">S239+S240</f>
        <v>0</v>
      </c>
      <c r="T238" s="38">
        <f t="shared" si="253"/>
        <v>0</v>
      </c>
      <c r="U238" s="38">
        <f t="shared" si="238"/>
        <v>0</v>
      </c>
      <c r="V238" s="38">
        <f t="shared" si="239"/>
        <v>0</v>
      </c>
      <c r="W238" s="38">
        <f t="shared" si="240"/>
        <v>0</v>
      </c>
      <c r="X238" s="48"/>
      <c r="Y238" s="48"/>
      <c r="Z238" s="48"/>
    </row>
    <row r="239" spans="1:26" ht="39.75" hidden="1" customHeight="1" x14ac:dyDescent="0.25">
      <c r="A239" s="9" t="s">
        <v>317</v>
      </c>
      <c r="B239" s="21" t="s">
        <v>318</v>
      </c>
      <c r="C239" s="43"/>
      <c r="D239" s="43"/>
      <c r="E239" s="43"/>
      <c r="F239" s="43"/>
      <c r="G239" s="43"/>
      <c r="H239" s="43"/>
      <c r="I239" s="43">
        <f t="shared" si="237"/>
        <v>0</v>
      </c>
      <c r="J239" s="43">
        <f t="shared" si="241"/>
        <v>0</v>
      </c>
      <c r="K239" s="43">
        <f t="shared" si="242"/>
        <v>0</v>
      </c>
      <c r="L239" s="43"/>
      <c r="M239" s="43"/>
      <c r="N239" s="43"/>
      <c r="O239" s="43">
        <f t="shared" si="243"/>
        <v>0</v>
      </c>
      <c r="P239" s="43">
        <f t="shared" si="244"/>
        <v>0</v>
      </c>
      <c r="Q239" s="43">
        <f t="shared" si="245"/>
        <v>0</v>
      </c>
      <c r="R239" s="43"/>
      <c r="S239" s="43"/>
      <c r="T239" s="43"/>
      <c r="U239" s="43">
        <f t="shared" si="238"/>
        <v>0</v>
      </c>
      <c r="V239" s="43">
        <f t="shared" si="239"/>
        <v>0</v>
      </c>
      <c r="W239" s="43">
        <f t="shared" si="240"/>
        <v>0</v>
      </c>
      <c r="X239" s="47"/>
      <c r="Y239" s="47"/>
      <c r="Z239" s="47"/>
    </row>
    <row r="240" spans="1:26" ht="33.75" customHeight="1" x14ac:dyDescent="0.25">
      <c r="A240" s="9" t="s">
        <v>10</v>
      </c>
      <c r="B240" s="21" t="s">
        <v>9</v>
      </c>
      <c r="C240" s="43">
        <f>SUM(C241:C246)</f>
        <v>567308</v>
      </c>
      <c r="D240" s="43">
        <f t="shared" ref="D240:H240" si="254">SUM(D241:D246)</f>
        <v>2500</v>
      </c>
      <c r="E240" s="43">
        <f t="shared" si="254"/>
        <v>0</v>
      </c>
      <c r="F240" s="43">
        <f t="shared" si="254"/>
        <v>0</v>
      </c>
      <c r="G240" s="43">
        <f t="shared" si="254"/>
        <v>0</v>
      </c>
      <c r="H240" s="43">
        <f t="shared" si="254"/>
        <v>0</v>
      </c>
      <c r="I240" s="43">
        <f t="shared" si="237"/>
        <v>-567308</v>
      </c>
      <c r="J240" s="43">
        <f t="shared" si="241"/>
        <v>-2500</v>
      </c>
      <c r="K240" s="43">
        <f t="shared" si="242"/>
        <v>0</v>
      </c>
      <c r="L240" s="43">
        <f t="shared" ref="L240" si="255">SUM(L241:L246)</f>
        <v>0</v>
      </c>
      <c r="M240" s="43">
        <f t="shared" ref="M240" si="256">SUM(M241:M246)</f>
        <v>0</v>
      </c>
      <c r="N240" s="43">
        <f t="shared" ref="N240" si="257">SUM(N241:N246)</f>
        <v>0</v>
      </c>
      <c r="O240" s="43">
        <f t="shared" si="243"/>
        <v>0</v>
      </c>
      <c r="P240" s="43">
        <f t="shared" si="244"/>
        <v>0</v>
      </c>
      <c r="Q240" s="43">
        <f t="shared" si="245"/>
        <v>0</v>
      </c>
      <c r="R240" s="43">
        <f t="shared" ref="R240" si="258">SUM(R241:R246)</f>
        <v>0</v>
      </c>
      <c r="S240" s="43">
        <f t="shared" ref="S240" si="259">SUM(S241:S246)</f>
        <v>0</v>
      </c>
      <c r="T240" s="43">
        <f t="shared" ref="T240" si="260">SUM(T241:T246)</f>
        <v>0</v>
      </c>
      <c r="U240" s="43">
        <f t="shared" si="238"/>
        <v>0</v>
      </c>
      <c r="V240" s="43">
        <f t="shared" si="239"/>
        <v>0</v>
      </c>
      <c r="W240" s="43">
        <f t="shared" si="240"/>
        <v>0</v>
      </c>
      <c r="X240" s="47"/>
      <c r="Y240" s="47"/>
      <c r="Z240" s="47"/>
    </row>
    <row r="241" spans="1:26" s="13" customFormat="1" ht="49.5" customHeight="1" x14ac:dyDescent="0.25">
      <c r="A241" s="11"/>
      <c r="B241" s="87" t="s">
        <v>380</v>
      </c>
      <c r="C241" s="45">
        <v>1000</v>
      </c>
      <c r="D241" s="45">
        <v>2500</v>
      </c>
      <c r="E241" s="45">
        <v>0</v>
      </c>
      <c r="F241" s="45"/>
      <c r="G241" s="45"/>
      <c r="H241" s="45"/>
      <c r="I241" s="45">
        <f t="shared" si="237"/>
        <v>-1000</v>
      </c>
      <c r="J241" s="45">
        <f t="shared" si="241"/>
        <v>-2500</v>
      </c>
      <c r="K241" s="45">
        <f t="shared" si="242"/>
        <v>0</v>
      </c>
      <c r="L241" s="45"/>
      <c r="M241" s="45"/>
      <c r="N241" s="45"/>
      <c r="O241" s="45">
        <f t="shared" si="243"/>
        <v>0</v>
      </c>
      <c r="P241" s="45">
        <f t="shared" si="244"/>
        <v>0</v>
      </c>
      <c r="Q241" s="45">
        <f t="shared" si="245"/>
        <v>0</v>
      </c>
      <c r="R241" s="45"/>
      <c r="S241" s="45"/>
      <c r="T241" s="45"/>
      <c r="U241" s="45">
        <f t="shared" si="238"/>
        <v>0</v>
      </c>
      <c r="V241" s="45">
        <f t="shared" si="239"/>
        <v>0</v>
      </c>
      <c r="W241" s="45">
        <f t="shared" si="240"/>
        <v>0</v>
      </c>
      <c r="X241" s="33"/>
      <c r="Y241" s="33"/>
      <c r="Z241" s="33"/>
    </row>
    <row r="242" spans="1:26" s="13" customFormat="1" ht="35.25" customHeight="1" x14ac:dyDescent="0.25">
      <c r="A242" s="11"/>
      <c r="B242" s="57" t="s">
        <v>288</v>
      </c>
      <c r="C242" s="45">
        <v>7000</v>
      </c>
      <c r="D242" s="45">
        <v>0</v>
      </c>
      <c r="E242" s="45">
        <v>0</v>
      </c>
      <c r="F242" s="45"/>
      <c r="G242" s="45"/>
      <c r="H242" s="45"/>
      <c r="I242" s="45">
        <f t="shared" si="237"/>
        <v>-7000</v>
      </c>
      <c r="J242" s="45">
        <f t="shared" si="241"/>
        <v>0</v>
      </c>
      <c r="K242" s="45">
        <f t="shared" si="242"/>
        <v>0</v>
      </c>
      <c r="L242" s="45"/>
      <c r="M242" s="45"/>
      <c r="N242" s="45"/>
      <c r="O242" s="45">
        <f t="shared" si="243"/>
        <v>0</v>
      </c>
      <c r="P242" s="45">
        <f t="shared" si="244"/>
        <v>0</v>
      </c>
      <c r="Q242" s="45">
        <f t="shared" si="245"/>
        <v>0</v>
      </c>
      <c r="R242" s="45"/>
      <c r="S242" s="45"/>
      <c r="T242" s="45"/>
      <c r="U242" s="45">
        <f t="shared" si="238"/>
        <v>0</v>
      </c>
      <c r="V242" s="45">
        <f t="shared" si="239"/>
        <v>0</v>
      </c>
      <c r="W242" s="45">
        <f t="shared" si="240"/>
        <v>0</v>
      </c>
      <c r="X242" s="33"/>
      <c r="Y242" s="33"/>
      <c r="Z242" s="33"/>
    </row>
    <row r="243" spans="1:26" s="13" customFormat="1" ht="66" customHeight="1" x14ac:dyDescent="0.25">
      <c r="A243" s="11"/>
      <c r="B243" s="57" t="s">
        <v>302</v>
      </c>
      <c r="C243" s="45">
        <v>559308</v>
      </c>
      <c r="D243" s="45">
        <v>0</v>
      </c>
      <c r="E243" s="45">
        <v>0</v>
      </c>
      <c r="F243" s="45"/>
      <c r="G243" s="45"/>
      <c r="H243" s="45"/>
      <c r="I243" s="45">
        <f t="shared" si="237"/>
        <v>-559308</v>
      </c>
      <c r="J243" s="45">
        <f t="shared" si="241"/>
        <v>0</v>
      </c>
      <c r="K243" s="45">
        <f t="shared" si="242"/>
        <v>0</v>
      </c>
      <c r="L243" s="45"/>
      <c r="M243" s="45"/>
      <c r="N243" s="45"/>
      <c r="O243" s="45">
        <f t="shared" si="243"/>
        <v>0</v>
      </c>
      <c r="P243" s="45">
        <f t="shared" si="244"/>
        <v>0</v>
      </c>
      <c r="Q243" s="45">
        <f t="shared" si="245"/>
        <v>0</v>
      </c>
      <c r="R243" s="45"/>
      <c r="S243" s="45"/>
      <c r="T243" s="45"/>
      <c r="U243" s="45">
        <f t="shared" si="238"/>
        <v>0</v>
      </c>
      <c r="V243" s="45">
        <f t="shared" si="239"/>
        <v>0</v>
      </c>
      <c r="W243" s="45">
        <f t="shared" si="240"/>
        <v>0</v>
      </c>
      <c r="X243" s="33"/>
      <c r="Y243" s="33"/>
      <c r="Z243" s="33"/>
    </row>
    <row r="244" spans="1:26" s="13" customFormat="1" ht="33" hidden="1" customHeight="1" x14ac:dyDescent="0.25">
      <c r="A244" s="11"/>
      <c r="B244" s="57"/>
      <c r="C244" s="45"/>
      <c r="D244" s="45"/>
      <c r="E244" s="45"/>
      <c r="F244" s="45"/>
      <c r="G244" s="45"/>
      <c r="H244" s="45"/>
      <c r="I244" s="45">
        <f t="shared" si="237"/>
        <v>0</v>
      </c>
      <c r="J244" s="45">
        <f t="shared" si="241"/>
        <v>0</v>
      </c>
      <c r="K244" s="45">
        <f t="shared" si="242"/>
        <v>0</v>
      </c>
      <c r="L244" s="45"/>
      <c r="M244" s="45"/>
      <c r="N244" s="45"/>
      <c r="O244" s="45">
        <f t="shared" si="243"/>
        <v>0</v>
      </c>
      <c r="P244" s="45">
        <f t="shared" si="244"/>
        <v>0</v>
      </c>
      <c r="Q244" s="45">
        <f t="shared" si="245"/>
        <v>0</v>
      </c>
      <c r="R244" s="45"/>
      <c r="S244" s="45"/>
      <c r="T244" s="45"/>
      <c r="U244" s="45">
        <f t="shared" si="238"/>
        <v>0</v>
      </c>
      <c r="V244" s="45">
        <f t="shared" si="239"/>
        <v>0</v>
      </c>
      <c r="W244" s="45">
        <f t="shared" si="240"/>
        <v>0</v>
      </c>
      <c r="X244" s="33"/>
      <c r="Y244" s="33"/>
      <c r="Z244" s="33"/>
    </row>
    <row r="245" spans="1:26" s="13" customFormat="1" ht="33" hidden="1" customHeight="1" x14ac:dyDescent="0.25">
      <c r="A245" s="11"/>
      <c r="B245" s="67"/>
      <c r="C245" s="45"/>
      <c r="D245" s="45"/>
      <c r="E245" s="45"/>
      <c r="F245" s="45"/>
      <c r="G245" s="45"/>
      <c r="H245" s="45"/>
      <c r="I245" s="45">
        <f t="shared" si="237"/>
        <v>0</v>
      </c>
      <c r="J245" s="45">
        <f t="shared" si="241"/>
        <v>0</v>
      </c>
      <c r="K245" s="45">
        <f t="shared" si="242"/>
        <v>0</v>
      </c>
      <c r="L245" s="45"/>
      <c r="M245" s="45"/>
      <c r="N245" s="45"/>
      <c r="O245" s="45">
        <f t="shared" si="243"/>
        <v>0</v>
      </c>
      <c r="P245" s="45">
        <f t="shared" si="244"/>
        <v>0</v>
      </c>
      <c r="Q245" s="45">
        <f t="shared" si="245"/>
        <v>0</v>
      </c>
      <c r="R245" s="45"/>
      <c r="S245" s="45"/>
      <c r="T245" s="45"/>
      <c r="U245" s="45">
        <f t="shared" si="238"/>
        <v>0</v>
      </c>
      <c r="V245" s="45">
        <f t="shared" si="239"/>
        <v>0</v>
      </c>
      <c r="W245" s="45">
        <f t="shared" si="240"/>
        <v>0</v>
      </c>
      <c r="X245" s="33"/>
      <c r="Y245" s="33"/>
      <c r="Z245" s="33"/>
    </row>
    <row r="246" spans="1:26" s="13" customFormat="1" ht="33" hidden="1" customHeight="1" x14ac:dyDescent="0.25">
      <c r="A246" s="11"/>
      <c r="B246" s="67"/>
      <c r="C246" s="45"/>
      <c r="D246" s="45"/>
      <c r="E246" s="45"/>
      <c r="F246" s="45"/>
      <c r="G246" s="45"/>
      <c r="H246" s="45"/>
      <c r="I246" s="45">
        <f t="shared" si="237"/>
        <v>0</v>
      </c>
      <c r="J246" s="45">
        <f t="shared" si="241"/>
        <v>0</v>
      </c>
      <c r="K246" s="45">
        <f t="shared" si="242"/>
        <v>0</v>
      </c>
      <c r="L246" s="45"/>
      <c r="M246" s="45"/>
      <c r="N246" s="45"/>
      <c r="O246" s="45">
        <f t="shared" si="243"/>
        <v>0</v>
      </c>
      <c r="P246" s="45">
        <f t="shared" si="244"/>
        <v>0</v>
      </c>
      <c r="Q246" s="45">
        <f t="shared" si="245"/>
        <v>0</v>
      </c>
      <c r="R246" s="45"/>
      <c r="S246" s="45"/>
      <c r="T246" s="45"/>
      <c r="U246" s="45">
        <f t="shared" si="238"/>
        <v>0</v>
      </c>
      <c r="V246" s="45">
        <f t="shared" si="239"/>
        <v>0</v>
      </c>
      <c r="W246" s="45">
        <f t="shared" si="240"/>
        <v>0</v>
      </c>
      <c r="X246" s="33"/>
      <c r="Y246" s="33"/>
      <c r="Z246" s="33"/>
    </row>
    <row r="247" spans="1:26" s="7" customFormat="1" ht="34.5" hidden="1" customHeight="1" x14ac:dyDescent="0.25">
      <c r="A247" s="29" t="s">
        <v>319</v>
      </c>
      <c r="B247" s="30" t="s">
        <v>320</v>
      </c>
      <c r="C247" s="38"/>
      <c r="D247" s="38"/>
      <c r="E247" s="38"/>
      <c r="F247" s="38"/>
      <c r="G247" s="38"/>
      <c r="H247" s="38"/>
      <c r="I247" s="38">
        <f t="shared" si="237"/>
        <v>0</v>
      </c>
      <c r="J247" s="38">
        <f t="shared" si="241"/>
        <v>0</v>
      </c>
      <c r="K247" s="38">
        <f t="shared" si="242"/>
        <v>0</v>
      </c>
      <c r="L247" s="38"/>
      <c r="M247" s="38"/>
      <c r="N247" s="38"/>
      <c r="O247" s="38">
        <f t="shared" si="243"/>
        <v>0</v>
      </c>
      <c r="P247" s="38">
        <f t="shared" si="244"/>
        <v>0</v>
      </c>
      <c r="Q247" s="38">
        <f t="shared" si="245"/>
        <v>0</v>
      </c>
      <c r="R247" s="38"/>
      <c r="S247" s="38"/>
      <c r="T247" s="38"/>
      <c r="U247" s="38">
        <f t="shared" si="238"/>
        <v>0</v>
      </c>
      <c r="V247" s="38">
        <f t="shared" si="239"/>
        <v>0</v>
      </c>
      <c r="W247" s="38">
        <f t="shared" si="240"/>
        <v>0</v>
      </c>
      <c r="X247" s="48"/>
      <c r="Y247" s="48"/>
      <c r="Z247" s="48"/>
    </row>
    <row r="248" spans="1:26" s="7" customFormat="1" ht="34.5" hidden="1" customHeight="1" x14ac:dyDescent="0.25">
      <c r="A248" s="29" t="s">
        <v>8</v>
      </c>
      <c r="B248" s="30" t="s">
        <v>7</v>
      </c>
      <c r="C248" s="38"/>
      <c r="D248" s="38"/>
      <c r="E248" s="38"/>
      <c r="F248" s="38"/>
      <c r="G248" s="38"/>
      <c r="H248" s="38"/>
      <c r="I248" s="38">
        <f t="shared" si="237"/>
        <v>0</v>
      </c>
      <c r="J248" s="38">
        <f t="shared" si="241"/>
        <v>0</v>
      </c>
      <c r="K248" s="38">
        <f t="shared" si="242"/>
        <v>0</v>
      </c>
      <c r="L248" s="38"/>
      <c r="M248" s="38"/>
      <c r="N248" s="38"/>
      <c r="O248" s="38">
        <f t="shared" si="243"/>
        <v>0</v>
      </c>
      <c r="P248" s="38">
        <f t="shared" si="244"/>
        <v>0</v>
      </c>
      <c r="Q248" s="38">
        <f t="shared" si="245"/>
        <v>0</v>
      </c>
      <c r="R248" s="38"/>
      <c r="S248" s="38"/>
      <c r="T248" s="38"/>
      <c r="U248" s="38">
        <f t="shared" si="238"/>
        <v>0</v>
      </c>
      <c r="V248" s="38">
        <f t="shared" si="239"/>
        <v>0</v>
      </c>
      <c r="W248" s="38">
        <f t="shared" si="240"/>
        <v>0</v>
      </c>
      <c r="X248" s="48"/>
      <c r="Y248" s="48"/>
      <c r="Z248" s="48"/>
    </row>
    <row r="249" spans="1:26" s="7" customFormat="1" ht="21.75" hidden="1" customHeight="1" x14ac:dyDescent="0.25">
      <c r="A249" s="29" t="s">
        <v>6</v>
      </c>
      <c r="B249" s="30" t="s">
        <v>5</v>
      </c>
      <c r="C249" s="38"/>
      <c r="D249" s="38"/>
      <c r="E249" s="38"/>
      <c r="F249" s="38"/>
      <c r="G249" s="38"/>
      <c r="H249" s="38"/>
      <c r="I249" s="38">
        <f t="shared" si="237"/>
        <v>0</v>
      </c>
      <c r="J249" s="38">
        <f t="shared" si="241"/>
        <v>0</v>
      </c>
      <c r="K249" s="38">
        <f t="shared" si="242"/>
        <v>0</v>
      </c>
      <c r="L249" s="38"/>
      <c r="M249" s="38"/>
      <c r="N249" s="38"/>
      <c r="O249" s="38">
        <f t="shared" si="243"/>
        <v>0</v>
      </c>
      <c r="P249" s="38">
        <f t="shared" si="244"/>
        <v>0</v>
      </c>
      <c r="Q249" s="38">
        <f t="shared" si="245"/>
        <v>0</v>
      </c>
      <c r="R249" s="38"/>
      <c r="S249" s="38"/>
      <c r="T249" s="38"/>
      <c r="U249" s="38">
        <f t="shared" si="238"/>
        <v>0</v>
      </c>
      <c r="V249" s="38">
        <f t="shared" si="239"/>
        <v>0</v>
      </c>
      <c r="W249" s="38">
        <f t="shared" si="240"/>
        <v>0</v>
      </c>
      <c r="X249" s="48"/>
      <c r="Y249" s="48"/>
      <c r="Z249" s="48"/>
    </row>
    <row r="250" spans="1:26" s="7" customFormat="1" ht="64.5" hidden="1" customHeight="1" x14ac:dyDescent="0.25">
      <c r="A250" s="4" t="s">
        <v>4</v>
      </c>
      <c r="B250" s="8" t="s">
        <v>3</v>
      </c>
      <c r="C250" s="38"/>
      <c r="D250" s="38"/>
      <c r="E250" s="38"/>
      <c r="F250" s="38"/>
      <c r="G250" s="38"/>
      <c r="H250" s="38"/>
      <c r="I250" s="38">
        <f t="shared" si="237"/>
        <v>0</v>
      </c>
      <c r="J250" s="38">
        <f t="shared" si="241"/>
        <v>0</v>
      </c>
      <c r="K250" s="38">
        <f t="shared" si="242"/>
        <v>0</v>
      </c>
      <c r="L250" s="38">
        <f>SUM(L251:L252)</f>
        <v>0</v>
      </c>
      <c r="M250" s="38"/>
      <c r="N250" s="38"/>
      <c r="O250" s="38">
        <f t="shared" si="243"/>
        <v>0</v>
      </c>
      <c r="P250" s="38">
        <f t="shared" si="244"/>
        <v>0</v>
      </c>
      <c r="Q250" s="38">
        <f t="shared" si="245"/>
        <v>0</v>
      </c>
      <c r="R250" s="38">
        <f>SUM(R251:R252)</f>
        <v>0</v>
      </c>
      <c r="S250" s="38"/>
      <c r="T250" s="38"/>
      <c r="U250" s="38">
        <f t="shared" si="238"/>
        <v>0</v>
      </c>
      <c r="V250" s="38">
        <f t="shared" si="239"/>
        <v>0</v>
      </c>
      <c r="W250" s="38">
        <f t="shared" si="240"/>
        <v>0</v>
      </c>
      <c r="X250" s="48"/>
      <c r="Y250" s="48"/>
      <c r="Z250" s="48"/>
    </row>
    <row r="251" spans="1:26" ht="32.25" hidden="1" customHeight="1" x14ac:dyDescent="0.25">
      <c r="A251" s="9" t="s">
        <v>277</v>
      </c>
      <c r="B251" s="21" t="s">
        <v>275</v>
      </c>
      <c r="C251" s="43"/>
      <c r="D251" s="43"/>
      <c r="E251" s="43"/>
      <c r="F251" s="43"/>
      <c r="G251" s="43"/>
      <c r="H251" s="43"/>
      <c r="I251" s="43">
        <f t="shared" si="237"/>
        <v>0</v>
      </c>
      <c r="J251" s="43">
        <f t="shared" si="241"/>
        <v>0</v>
      </c>
      <c r="K251" s="43">
        <f t="shared" si="242"/>
        <v>0</v>
      </c>
      <c r="L251" s="43"/>
      <c r="M251" s="43"/>
      <c r="N251" s="43"/>
      <c r="O251" s="43">
        <f t="shared" si="243"/>
        <v>0</v>
      </c>
      <c r="P251" s="43">
        <f t="shared" si="244"/>
        <v>0</v>
      </c>
      <c r="Q251" s="43">
        <f t="shared" si="245"/>
        <v>0</v>
      </c>
      <c r="R251" s="43"/>
      <c r="S251" s="43"/>
      <c r="T251" s="43"/>
      <c r="U251" s="43">
        <f t="shared" si="238"/>
        <v>0</v>
      </c>
      <c r="V251" s="43">
        <f t="shared" si="239"/>
        <v>0</v>
      </c>
      <c r="W251" s="43">
        <f t="shared" si="240"/>
        <v>0</v>
      </c>
      <c r="X251" s="47"/>
      <c r="Y251" s="47"/>
      <c r="Z251" s="47"/>
    </row>
    <row r="252" spans="1:26" ht="32.25" hidden="1" customHeight="1" x14ac:dyDescent="0.25">
      <c r="A252" s="9" t="s">
        <v>278</v>
      </c>
      <c r="B252" s="21" t="s">
        <v>276</v>
      </c>
      <c r="C252" s="43"/>
      <c r="D252" s="43"/>
      <c r="E252" s="43"/>
      <c r="F252" s="43"/>
      <c r="G252" s="43"/>
      <c r="H252" s="43"/>
      <c r="I252" s="43">
        <f t="shared" si="237"/>
        <v>0</v>
      </c>
      <c r="J252" s="43">
        <f t="shared" si="241"/>
        <v>0</v>
      </c>
      <c r="K252" s="43">
        <f t="shared" si="242"/>
        <v>0</v>
      </c>
      <c r="L252" s="43"/>
      <c r="M252" s="43"/>
      <c r="N252" s="43"/>
      <c r="O252" s="43">
        <f t="shared" si="243"/>
        <v>0</v>
      </c>
      <c r="P252" s="43">
        <f t="shared" si="244"/>
        <v>0</v>
      </c>
      <c r="Q252" s="43">
        <f t="shared" si="245"/>
        <v>0</v>
      </c>
      <c r="R252" s="43"/>
      <c r="S252" s="43"/>
      <c r="T252" s="43"/>
      <c r="U252" s="43">
        <f t="shared" si="238"/>
        <v>0</v>
      </c>
      <c r="V252" s="43">
        <f t="shared" si="239"/>
        <v>0</v>
      </c>
      <c r="W252" s="43">
        <f t="shared" si="240"/>
        <v>0</v>
      </c>
      <c r="X252" s="47"/>
      <c r="Y252" s="47"/>
      <c r="Z252" s="47"/>
    </row>
    <row r="253" spans="1:26" s="7" customFormat="1" ht="51.75" hidden="1" customHeight="1" x14ac:dyDescent="0.25">
      <c r="A253" s="4" t="s">
        <v>2</v>
      </c>
      <c r="B253" s="8" t="s">
        <v>1</v>
      </c>
      <c r="C253" s="38"/>
      <c r="D253" s="38"/>
      <c r="E253" s="38"/>
      <c r="F253" s="38"/>
      <c r="G253" s="38"/>
      <c r="H253" s="38"/>
      <c r="I253" s="38">
        <f t="shared" si="237"/>
        <v>0</v>
      </c>
      <c r="J253" s="38">
        <f t="shared" si="241"/>
        <v>0</v>
      </c>
      <c r="K253" s="38">
        <f t="shared" si="242"/>
        <v>0</v>
      </c>
      <c r="L253" s="38"/>
      <c r="M253" s="38"/>
      <c r="N253" s="38"/>
      <c r="O253" s="38">
        <f t="shared" si="243"/>
        <v>0</v>
      </c>
      <c r="P253" s="38">
        <f t="shared" si="244"/>
        <v>0</v>
      </c>
      <c r="Q253" s="38">
        <f t="shared" si="245"/>
        <v>0</v>
      </c>
      <c r="R253" s="38">
        <f>R254</f>
        <v>0</v>
      </c>
      <c r="S253" s="38"/>
      <c r="T253" s="38"/>
      <c r="U253" s="38">
        <f t="shared" si="238"/>
        <v>0</v>
      </c>
      <c r="V253" s="38">
        <f t="shared" si="239"/>
        <v>0</v>
      </c>
      <c r="W253" s="38">
        <f t="shared" si="240"/>
        <v>0</v>
      </c>
      <c r="X253" s="48"/>
      <c r="Y253" s="48"/>
      <c r="Z253" s="48"/>
    </row>
    <row r="254" spans="1:26" ht="48" hidden="1" customHeight="1" x14ac:dyDescent="0.25">
      <c r="A254" s="9" t="s">
        <v>280</v>
      </c>
      <c r="B254" s="21" t="s">
        <v>279</v>
      </c>
      <c r="C254" s="43"/>
      <c r="D254" s="43"/>
      <c r="E254" s="43"/>
      <c r="F254" s="43"/>
      <c r="G254" s="43"/>
      <c r="H254" s="43"/>
      <c r="I254" s="43">
        <f t="shared" si="237"/>
        <v>0</v>
      </c>
      <c r="J254" s="43">
        <f t="shared" si="241"/>
        <v>0</v>
      </c>
      <c r="K254" s="43">
        <f t="shared" si="242"/>
        <v>0</v>
      </c>
      <c r="L254" s="43"/>
      <c r="M254" s="43"/>
      <c r="N254" s="43"/>
      <c r="O254" s="43">
        <f t="shared" si="243"/>
        <v>0</v>
      </c>
      <c r="P254" s="43">
        <f t="shared" si="244"/>
        <v>0</v>
      </c>
      <c r="Q254" s="43">
        <f t="shared" si="245"/>
        <v>0</v>
      </c>
      <c r="R254" s="43"/>
      <c r="S254" s="43"/>
      <c r="T254" s="43"/>
      <c r="U254" s="43">
        <f t="shared" si="238"/>
        <v>0</v>
      </c>
      <c r="V254" s="43">
        <f t="shared" si="239"/>
        <v>0</v>
      </c>
      <c r="W254" s="43">
        <f t="shared" si="240"/>
        <v>0</v>
      </c>
      <c r="X254" s="47"/>
      <c r="Y254" s="47"/>
      <c r="Z254" s="47"/>
    </row>
    <row r="255" spans="1:26" s="7" customFormat="1" ht="25.5" customHeight="1" x14ac:dyDescent="0.25">
      <c r="A255" s="20"/>
      <c r="B255" s="5" t="s">
        <v>0</v>
      </c>
      <c r="C255" s="6">
        <f t="shared" ref="C255:H255" si="261">C19+C124</f>
        <v>10663669.595029999</v>
      </c>
      <c r="D255" s="6">
        <f t="shared" si="261"/>
        <v>8393702.02458</v>
      </c>
      <c r="E255" s="6">
        <f t="shared" si="261"/>
        <v>8970177.3787200004</v>
      </c>
      <c r="F255" s="38">
        <f t="shared" si="261"/>
        <v>6384</v>
      </c>
      <c r="G255" s="38">
        <f t="shared" si="261"/>
        <v>6384</v>
      </c>
      <c r="H255" s="38">
        <f t="shared" si="261"/>
        <v>6384</v>
      </c>
      <c r="I255" s="38">
        <f>F255-C255</f>
        <v>-10657285.595029999</v>
      </c>
      <c r="J255" s="38">
        <f t="shared" si="241"/>
        <v>-8387318.02458</v>
      </c>
      <c r="K255" s="38">
        <f>H255-E255</f>
        <v>-8963793.3787200004</v>
      </c>
      <c r="L255" s="38">
        <f>L19+L124</f>
        <v>6384</v>
      </c>
      <c r="M255" s="38">
        <f>M19+M124</f>
        <v>6384</v>
      </c>
      <c r="N255" s="38">
        <f>N19+N124</f>
        <v>6384</v>
      </c>
      <c r="O255" s="38">
        <f t="shared" si="243"/>
        <v>0</v>
      </c>
      <c r="P255" s="38">
        <f t="shared" si="244"/>
        <v>0</v>
      </c>
      <c r="Q255" s="38">
        <f t="shared" si="245"/>
        <v>0</v>
      </c>
      <c r="R255" s="38">
        <f>R19+R124</f>
        <v>6384</v>
      </c>
      <c r="S255" s="38">
        <f>S19+S124</f>
        <v>6384</v>
      </c>
      <c r="T255" s="38">
        <f>T19+T124</f>
        <v>6384</v>
      </c>
      <c r="U255" s="38">
        <f t="shared" si="238"/>
        <v>0</v>
      </c>
      <c r="V255" s="38">
        <f t="shared" si="239"/>
        <v>0</v>
      </c>
      <c r="W255" s="38">
        <f t="shared" si="240"/>
        <v>0</v>
      </c>
      <c r="X255" s="48"/>
      <c r="Y255" s="48"/>
      <c r="Z255" s="48"/>
    </row>
    <row r="258" spans="9:21" ht="14.25" customHeight="1" x14ac:dyDescent="0.25">
      <c r="I258" s="73"/>
      <c r="O258" s="73"/>
      <c r="U258" s="73"/>
    </row>
    <row r="259" spans="9:21" ht="14.25" customHeight="1" x14ac:dyDescent="0.25"/>
    <row r="260" spans="9:21" ht="14.25" customHeight="1" x14ac:dyDescent="0.25"/>
  </sheetData>
  <mergeCells count="51">
    <mergeCell ref="I17:I18"/>
    <mergeCell ref="J17:K17"/>
    <mergeCell ref="O16:Q16"/>
    <mergeCell ref="O17:O18"/>
    <mergeCell ref="P17:Q17"/>
    <mergeCell ref="R6:T6"/>
    <mergeCell ref="R7:T7"/>
    <mergeCell ref="R8:T8"/>
    <mergeCell ref="R10:T10"/>
    <mergeCell ref="R12:T12"/>
    <mergeCell ref="R1:T1"/>
    <mergeCell ref="R2:T2"/>
    <mergeCell ref="R3:T3"/>
    <mergeCell ref="R4:T4"/>
    <mergeCell ref="R5:T5"/>
    <mergeCell ref="A14:E14"/>
    <mergeCell ref="C12:E12"/>
    <mergeCell ref="C10:E10"/>
    <mergeCell ref="F1:H1"/>
    <mergeCell ref="F2:H2"/>
    <mergeCell ref="F3:H3"/>
    <mergeCell ref="F4:H4"/>
    <mergeCell ref="F5:H5"/>
    <mergeCell ref="F6:H6"/>
    <mergeCell ref="F7:H7"/>
    <mergeCell ref="F8:H8"/>
    <mergeCell ref="F10:H10"/>
    <mergeCell ref="F12:H12"/>
    <mergeCell ref="C16:E16"/>
    <mergeCell ref="F16:H16"/>
    <mergeCell ref="U16:W16"/>
    <mergeCell ref="X16:Z16"/>
    <mergeCell ref="R16:T16"/>
    <mergeCell ref="L16:N16"/>
    <mergeCell ref="I16:K16"/>
    <mergeCell ref="L10:N10"/>
    <mergeCell ref="L12:N12"/>
    <mergeCell ref="X17:X18"/>
    <mergeCell ref="Y17:Z17"/>
    <mergeCell ref="A17:A18"/>
    <mergeCell ref="B17:B18"/>
    <mergeCell ref="C17:C18"/>
    <mergeCell ref="D17:E17"/>
    <mergeCell ref="F17:F18"/>
    <mergeCell ref="G17:H17"/>
    <mergeCell ref="U17:U18"/>
    <mergeCell ref="V17:W17"/>
    <mergeCell ref="R17:R18"/>
    <mergeCell ref="S17:T17"/>
    <mergeCell ref="L17:L18"/>
    <mergeCell ref="M17:N17"/>
  </mergeCells>
  <pageMargins left="1.1811023622047245" right="0.39370078740157483" top="0.78740157480314965" bottom="0.78740157480314965" header="0.19685039370078741" footer="0.23622047244094491"/>
  <pageSetup paperSize="9" scale="50" orientation="portrait" r:id="rId1"/>
  <headerFooter alignWithMargins="0"/>
  <rowBreaks count="1" manualBreakCount="1">
    <brk id="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2022-11-11T13:14:45Z</cp:lastPrinted>
  <dcterms:created xsi:type="dcterms:W3CDTF">2020-11-06T11:10:42Z</dcterms:created>
  <dcterms:modified xsi:type="dcterms:W3CDTF">2022-11-11T13:20:24Z</dcterms:modified>
</cp:coreProperties>
</file>